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4"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<sst xmlns="http://schemas.openxmlformats.org/spreadsheetml/2006/main" count="10782" uniqueCount="3229">
  <si>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</si>
  <si>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</si>
  <si>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</si>
  <si>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</si>
  <si>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</si>
  <si>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</si>
  <si>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</si>
  <si>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</si>
  <si>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</si>
  <si>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</si>
  <si>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</si>
  <si>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</si>
  <si>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</si>
  <si>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</si>
  <si>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</si>
  <si>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</si>
  <si>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</si>
  <si>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</si>
  <si>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</si>
  <si>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</si>
  <si>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</si>
  <si>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</si>
  <si>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</si>
  <si>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</si>
  <si>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</si>
  <si>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</si>
  <si>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</si>
  <si>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</si>
  <si>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</si>
  <si>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</si>
  <si>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</si>
  <si>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</si>
  <si>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</si>
  <si>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</si>
  <si>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</si>
  <si>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</si>
  <si>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</si>
  <si>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</si>
  <si>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13/3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</si>
  <si>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</si>
  <si>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</si>
  <si>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</si>
  <si>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</si>
  <si>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</si>
  <si>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</si>
  <si>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</si>
  <si>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</si>
  <si>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</si>
  <si>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</si>
  <si>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</si>
  <si>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</si>
  <si>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</si>
  <si>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</si>
  <si>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</si>
  <si>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</si>
  <si>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</si>
  <si>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</si>
  <si>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</si>
  <si>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</si>
  <si>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</si>
  <si>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</si>
  <si>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</si>
  <si>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</si>
  <si>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</si>
  <si>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</si>
  <si>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</si>
  <si>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</si>
  <si>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</si>
  <si>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</si>
  <si>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</si>
  <si>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</si>
  <si>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</si>
  <si>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</si>
  <si>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</si>
  <si>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</si>
  <si>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</si>
  <si>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</si>
  <si>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</si>
  <si>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</si>
  <si>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</si>
  <si>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</si>
  <si>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</si>
  <si>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</si>
  <si>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</si>
  <si>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</si>
  <si>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</si>
  <si>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</si>
  <si>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</si>
  <si>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</si>
  <si>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</si>
  <si>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</si>
  <si>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</si>
  <si>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</si>
  <si>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</si>
  <si>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</si>
  <si>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</si>
  <si>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</si>
  <si>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</si>
  <si>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</si>
  <si>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</si>
  <si>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</si>
  <si>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</si>
  <si>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</si>
  <si>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</si>
  <si>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</si>
  <si>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</si>
  <si>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</si>
  <si>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</si>
  <si>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</si>
  <si>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</si>
  <si>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</si>
  <si>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</si>
  <si>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</si>
  <si>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</si>
  <si>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</si>
  <si>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</si>
  <si>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</si>
  <si>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</si>
  <si>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</si>
  <si>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</si>
  <si>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</si>
  <si>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</si>
  <si>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</si>
  <si>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</si>
  <si>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</si>
  <si>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</si>
  <si>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</si>
  <si>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</si>
  <si>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</si>
  <si>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</si>
  <si>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</si>
  <si>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</si>
  <si>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</si>
  <si>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</si>
  <si>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</si>
  <si>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</si>
  <si>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</si>
  <si>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</si>
  <si>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</si>
  <si>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</si>
  <si>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</si>
  <si>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</si>
  <si>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</si>
  <si>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</si>
  <si>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</si>
  <si>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</si>
  <si>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</si>
  <si>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</si>
  <si>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</si>
  <si>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</si>
  <si>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</si>
  <si>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</si>
  <si>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</si>
  <si>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</si>
  <si>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</si>
  <si>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</si>
  <si>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</si>
  <si>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</si>
  <si>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</si>
  <si>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</si>
  <si>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</si>
  <si>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</si>
  <si>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</si>
  <si>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</si>
  <si>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</si>
  <si>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</si>
  <si>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</si>
  <si>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</si>
  <si>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</si>
  <si>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</si>
  <si>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</si>
  <si>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</si>
  <si>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</si>
  <si>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</si>
  <si>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</si>
  <si>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</si>
  <si>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</si>
  <si>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</si>
  <si>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</si>
  <si>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</si>
  <si>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</si>
  <si>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</si>
  <si>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</si>
  <si>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</si>
  <si>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</si>
  <si>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</si>
  <si>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</si>
  <si>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</si>
  <si>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</si>
  <si>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</si>
  <si>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</si>
  <si>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</si>
  <si>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</si>
  <si>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</si>
  <si>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</si>
  <si>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</si>
  <si>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</si>
  <si>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</si>
  <si>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</si>
  <si>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</si>
  <si>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</si>
  <si>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</si>
  <si>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</si>
  <si>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</si>
  <si>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</si>
  <si>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</si>
  <si>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</si>
  <si>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</si>
  <si>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</si>
  <si>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</si>
  <si>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</si>
  <si>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</si>
  <si>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</si>
  <si>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</si>
  <si>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</si>
  <si>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</si>
  <si>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</si>
  <si>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</si>
  <si>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</si>
  <si>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</si>
  <si>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</si>
  <si>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</si>
  <si>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</si>
  <si>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</si>
  <si>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</si>
  <si>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</si>
  <si>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</si>
  <si>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</si>
  <si>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</si>
  <si>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</si>
  <si>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</si>
  <si>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</si>
  <si>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</si>
  <si>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</si>
  <si>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</si>
  <si>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</si>
  <si>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</si>
  <si>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</si>
  <si>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</si>
  <si>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</si>
  <si>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</si>
  <si>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</si>
  <si>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</si>
  <si>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</si>
  <si>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</si>
  <si>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</si>
  <si>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</si>
  <si>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</si>
  <si>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</si>
  <si>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</si>
  <si>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</si>
  <si>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</si>
  <si>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</si>
  <si>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</si>
  <si>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</si>
  <si>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</si>
  <si>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</si>
  <si>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</si>
  <si>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</si>
  <si>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</si>
  <si>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</si>
  <si>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</si>
  <si>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</si>
  <si>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</si>
  <si>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</si>
  <si>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</si>
  <si>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</si>
  <si>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</si>
  <si>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</si>
  <si>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</si>
  <si>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</si>
  <si>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</si>
  <si>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</si>
  <si>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</si>
  <si>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</si>
  <si>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</si>
  <si>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</si>
  <si>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</si>
  <si>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</si>
  <si>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</si>
  <si>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</si>
  <si>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</si>
  <si>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</si>
  <si>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</si>
  <si>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</si>
  <si>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</si>
  <si>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</si>
  <si>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</si>
  <si>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</si>
  <si>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</si>
  <si>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</si>
  <si>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</si>
  <si>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</si>
  <si>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</si>
  <si>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</si>
  <si>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</si>
  <si>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</si>
  <si>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</si>
  <si>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</si>
  <si>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</si>
  <si>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</si>
  <si>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</si>
  <si>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</si>
  <si>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</si>
  <si>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</si>
  <si>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</si>
  <si>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</si>
  <si>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</si>
  <si>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</si>
  <si>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</si>
  <si>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</si>
  <si>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</si>
  <si>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</si>
  <si>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</si>
  <si>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</si>
  <si>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</si>
  <si>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</si>
  <si>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</si>
  <si>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</si>
  <si>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</si>
  <si>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</si>
  <si>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</si>
  <si>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</si>
  <si>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</si>
  <si>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</si>
  <si>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</si>
  <si>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</si>
  <si>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</si>
  <si>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</si>
  <si>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</si>
  <si>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</si>
  <si>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</si>
  <si>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</si>
  <si>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</si>
  <si>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</si>
  <si>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</si>
  <si>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</si>
  <si>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</si>
  <si>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</si>
  <si>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</si>
  <si>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</si>
  <si>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</si>
  <si>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</si>
  <si>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</si>
  <si>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</si>
  <si>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</si>
  <si>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</si>
  <si>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</si>
  <si>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</si>
  <si>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</si>
  <si>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</si>
  <si>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</si>
  <si>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</si>
  <si>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</si>
  <si>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</si>
  <si>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</si>
  <si>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</si>
  <si>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</si>
  <si>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</si>
  <si>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</si>
  <si>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</si>
  <si>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</si>
  <si>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</si>
  <si>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</si>
  <si>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</si>
  <si>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</si>
  <si>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</si>
  <si>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</si>
  <si>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</si>
  <si>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</si>
  <si>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</si>
  <si>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</si>
  <si>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</si>
  <si>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</si>
  <si>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</si>
  <si>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</si>
  <si>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</si>
  <si>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</si>
  <si>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</si>
  <si>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</si>
  <si>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</si>
  <si>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</si>
  <si>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</si>
  <si>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</si>
  <si>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</si>
  <si>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</si>
  <si>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</si>
  <si>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</si>
  <si>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</si>
  <si>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</si>
  <si>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</si>
  <si>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</si>
  <si>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</si>
  <si>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</si>
  <si>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</si>
  <si>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</si>
  <si>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</si>
  <si>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</si>
  <si>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</si>
  <si>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</si>
  <si>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</si>
  <si>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</si>
  <si>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</si>
  <si>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</si>
  <si>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</si>
  <si>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</si>
  <si>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</si>
  <si>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</si>
  <si>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</si>
  <si>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</si>
  <si>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</si>
  <si>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</si>
  <si>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</si>
  <si>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</si>
  <si>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</si>
  <si>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</si>
  <si>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</si>
  <si>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</si>
  <si>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</si>
  <si>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</si>
  <si>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</si>
  <si>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</si>
  <si>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</si>
  <si>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</si>
  <si>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</si>
  <si>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</si>
  <si>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</si>
  <si>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</si>
  <si>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</si>
  <si>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</si>
  <si>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</si>
  <si>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</si>
  <si>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</si>
  <si>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</si>
  <si>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</si>
  <si>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</si>
  <si>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</si>
  <si>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</si>
  <si>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</si>
  <si>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</si>
  <si>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</si>
  <si>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</si>
  <si>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</si>
  <si>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</si>
  <si>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</si>
  <si>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</si>
  <si>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</si>
  <si>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</si>
  <si>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</si>
  <si>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</si>
  <si>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</si>
  <si>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</si>
  <si>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</si>
  <si>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</si>
  <si>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</si>
  <si>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</si>
  <si>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</si>
  <si>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</si>
  <si>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</si>
  <si>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</si>
  <si>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</si>
  <si>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</si>
  <si>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</si>
  <si>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</si>
  <si>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</si>
  <si>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</si>
  <si>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</si>
  <si>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</si>
  <si>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</si>
  <si>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</si>
  <si>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</si>
  <si>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</si>
  <si>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</si>
  <si>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</si>
  <si>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</si>
  <si>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</si>
  <si>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</si>
  <si>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</si>
  <si>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</si>
  <si>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</si>
  <si>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</si>
  <si>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</si>
  <si>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</si>
  <si>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</si>
  <si>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</si>
  <si>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</si>
  <si>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</si>
  <si>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</si>
  <si>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</si>
  <si>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</si>
  <si>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</si>
  <si>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</si>
  <si>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</si>
  <si>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</si>
  <si>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</si>
  <si>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</si>
  <si>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</si>
  <si>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</si>
  <si>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</si>
  <si>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</si>
  <si>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</si>
  <si>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</si>
  <si>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</si>
  <si>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</si>
  <si>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</si>
  <si>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</si>
  <si>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</si>
  <si>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</si>
  <si>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</si>
  <si>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</si>
  <si>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</si>
  <si>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</si>
  <si>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</si>
  <si>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</si>
  <si>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</si>
  <si>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</si>
  <si>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</si>
  <si>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</si>
  <si>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</si>
  <si>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</si>
  <si>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</si>
  <si>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</si>
  <si>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</si>
  <si>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</si>
  <si>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</si>
  <si>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</si>
  <si>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</si>
  <si>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</si>
  <si>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</si>
  <si>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</si>
  <si>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</si>
  <si>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</si>
  <si>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</si>
  <si>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</si>
  <si>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</si>
  <si>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</si>
  <si>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</si>
  <si>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</si>
  <si>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</si>
  <si>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</si>
  <si>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</si>
  <si>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</si>
  <si>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</si>
  <si>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</si>
  <si>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</si>
  <si>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</si>
  <si>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</si>
  <si>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</si>
  <si>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</si>
  <si>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</si>
  <si>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</si>
  <si>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</si>
  <si>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</si>
  <si>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</si>
  <si>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</si>
  <si>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</si>
  <si>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</si>
  <si>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</si>
  <si>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</si>
  <si>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</si>
  <si>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</si>
  <si>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</si>
  <si>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</si>
  <si>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</si>
  <si>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</si>
  <si>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</si>
  <si>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</si>
  <si>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</si>
  <si>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</si>
  <si>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</si>
  <si>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</si>
  <si>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</si>
  <si>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</si>
  <si>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</si>
  <si>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</si>
  <si>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</si>
  <si>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</si>
  <si>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</si>
  <si>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</si>
  <si>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</si>
  <si>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</si>
  <si>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</si>
  <si>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</si>
  <si>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</si>
  <si>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</si>
  <si>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</si>
  <si>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</si>
  <si>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</si>
  <si>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</si>
  <si>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</si>
  <si>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</si>
  <si>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</si>
  <si>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</si>
  <si>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</si>
  <si>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</si>
  <si>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</si>
  <si>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</si>
  <si>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</si>
  <si>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</si>
  <si>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</si>
  <si>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</si>
  <si>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</si>
  <si>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</si>
  <si>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</si>
  <si>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</si>
  <si>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</si>
  <si>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</si>
  <si>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</si>
  <si>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</si>
  <si>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</si>
  <si>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</si>
  <si>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</si>
  <si>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</si>
  <si>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</si>
  <si>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</si>
  <si>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</si>
  <si>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</si>
  <si>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</si>
  <si>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</si>
  <si>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</si>
  <si>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</si>
  <si>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</si>
  <si>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</si>
  <si>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</si>
  <si>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</si>
  <si>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</si>
  <si>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</si>
  <si>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</si>
  <si>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</si>
  <si>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</si>
  <si>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</si>
  <si>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</si>
  <si>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</si>
  <si>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</si>
  <si>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</si>
  <si>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</si>
  <si>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</si>
  <si>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</si>
  <si>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</si>
  <si>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</si>
  <si>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</si>
  <si>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</si>
  <si>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</si>
  <si>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</si>
  <si>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</si>
  <si>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</si>
  <si>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</si>
  <si>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</si>
  <si>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</si>
  <si>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</si>
  <si>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</si>
  <si>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</si>
  <si>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</si>
  <si>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</si>
  <si>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</si>
  <si>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</si>
  <si>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</si>
  <si>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</si>
  <si>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</si>
  <si>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</si>
  <si>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</si>
  <si>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</si>
  <si>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</si>
  <si>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</si>
  <si>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</si>
  <si>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</si>
  <si>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</si>
  <si>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</si>
  <si>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</si>
  <si>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</si>
  <si>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</si>
  <si>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</si>
  <si>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</si>
  <si>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</si>
  <si>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</si>
  <si>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</si>
  <si>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</si>
  <si>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</si>
  <si>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</si>
  <si>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</si>
  <si>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</si>
  <si>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</si>
  <si>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</si>
  <si>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</si>
  <si>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</si>
  <si>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</si>
  <si>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</si>
  <si>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</si>
  <si>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</si>
  <si>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</si>
  <si>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</si>
  <si>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</si>
  <si>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</si>
  <si>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</si>
  <si>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</si>
  <si>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</si>
  <si>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</si>
  <si>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</si>
  <si>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</si>
  <si>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</si>
  <si>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</si>
  <si>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</si>
  <si>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</si>
  <si>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</si>
  <si>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</si>
  <si>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</si>
  <si>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</si>
  <si>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</si>
  <si>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</si>
  <si>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</si>
  <si>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</si>
  <si>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</si>
  <si>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</si>
  <si>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</si>
  <si>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</si>
  <si>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</si>
  <si>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</si>
  <si>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</si>
  <si>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</si>
  <si>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</si>
  <si>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</si>
  <si>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</si>
  <si>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</si>
  <si>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</si>
  <si>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</si>
  <si>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</si>
  <si>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</si>
  <si>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</si>
  <si>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</si>
  <si>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</si>
  <si>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</si>
  <si>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</si>
  <si>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</si>
  <si>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</si>
  <si>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</si>
  <si>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</si>
  <si>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</si>
  <si>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</si>
  <si>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</si>
  <si>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</si>
  <si>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</si>
  <si>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</si>
  <si>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</si>
  <si>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</si>
  <si>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</si>
  <si>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</si>
  <si>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</si>
  <si>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</si>
  <si>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</si>
  <si>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</si>
  <si>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</si>
  <si>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</si>
  <si>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</si>
  <si>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</si>
  <si>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</si>
  <si>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</si>
  <si>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</si>
  <si>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</si>
  <si>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</si>
  <si>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</si>
  <si>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</si>
  <si>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</si>
  <si>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</si>
  <si>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</si>
  <si>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</si>
  <si>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</si>
  <si>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</si>
  <si>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</si>
  <si>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</si>
  <si>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</si>
  <si>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</si>
  <si>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</si>
  <si>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</si>
  <si>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</si>
  <si>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</si>
  <si>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</si>
  <si>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</si>
  <si>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</si>
  <si>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</si>
  <si>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</si>
  <si>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</si>
  <si>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</si>
  <si>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</si>
  <si>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</si>
  <si>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</si>
  <si>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</si>
  <si>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</si>
  <si>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</si>
  <si>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</si>
  <si>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</si>
  <si>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</si>
  <si>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</si>
  <si>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</si>
  <si>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</si>
  <si>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</si>
  <si>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</si>
  <si>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</si>
  <si>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</si>
  <si>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</si>
  <si>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</si>
  <si>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</si>
  <si>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</si>
  <si>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</si>
  <si>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</si>
  <si>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</si>
  <si>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</si>
  <si>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</si>
  <si>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</si>
  <si>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</si>
  <si>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</si>
  <si>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</si>
  <si>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</si>
  <si>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</si>
  <si>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</si>
  <si>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</si>
  <si>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</si>
  <si>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</si>
  <si>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</si>
  <si>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</si>
  <si>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</si>
  <si>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</si>
  <si>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</si>
  <si>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</si>
  <si>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</si>
  <si>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</si>
  <si>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</si>
  <si>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</si>
  <si>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</si>
  <si>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</si>
  <si>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</si>
  <si>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</si>
  <si>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</si>
  <si>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</si>
  <si>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</si>
  <si>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</si>
  <si>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</si>
  <si>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</si>
  <si>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</si>
  <si>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</si>
  <si>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</si>
  <si>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</si>
  <si>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</si>
  <si>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</si>
  <si>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</si>
  <si>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</si>
  <si>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</si>
  <si>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</si>
  <si>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</si>
  <si>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</si>
  <si>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</si>
  <si>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</si>
  <si>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</si>
  <si>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</si>
  <si>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</si>
  <si>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</si>
  <si>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</si>
  <si>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</si>
  <si>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</si>
  <si>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</si>
  <si>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</si>
  <si>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</si>
  <si>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</si>
  <si>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</si>
  <si>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</si>
  <si>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</si>
  <si>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</si>
  <si>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</si>
  <si>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</si>
  <si>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</si>
  <si>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</si>
  <si>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</si>
  <si>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</si>
  <si>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</si>
  <si>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</si>
  <si>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</si>
  <si>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</si>
  <si>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</si>
  <si>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</si>
  <si>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</si>
  <si>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</si>
  <si>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</si>
  <si>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</si>
  <si>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</si>
  <si>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</si>
  <si>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</si>
  <si>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</si>
  <si>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</si>
  <si>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</si>
  <si>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</si>
  <si>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</si>
  <si>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</si>
  <si>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</si>
  <si>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</si>
  <si>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</si>
  <si>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</si>
  <si>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</si>
  <si>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</si>
  <si>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</si>
  <si>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</si>
  <si>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</si>
  <si>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</si>
  <si>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</si>
  <si>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</si>
  <si>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</si>
  <si>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</si>
  <si>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</si>
  <si>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</si>
  <si>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</si>
  <si>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</si>
  <si>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</si>
  <si>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</si>
  <si>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</si>
  <si>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</si>
  <si>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</si>
  <si>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</si>
  <si>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</si>
  <si>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</si>
  <si>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</si>
  <si>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</si>
  <si>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</si>
  <si>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</si>
  <si>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</si>
  <si>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</si>
  <si>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</si>
  <si>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</si>
  <si>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</si>
  <si>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</si>
  <si>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</si>
  <si>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</si>
  <si>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</si>
  <si>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</si>
  <si>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</si>
  <si>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</si>
  <si>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</si>
  <si>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</si>
  <si>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</si>
  <si>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</si>
  <si>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</si>
  <si>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</si>
  <si>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</si>
  <si>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</si>
  <si>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</si>
  <si>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</si>
  <si>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</si>
  <si>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</si>
  <si>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</si>
  <si>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</si>
  <si>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</si>
  <si>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</si>
  <si>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</si>
  <si>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</si>
  <si>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</si>
  <si>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</si>
  <si>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</si>
  <si>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</si>
  <si>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</si>
  <si>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</si>
  <si>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</si>
  <si>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</si>
  <si>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</si>
  <si>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</si>
  <si>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</si>
  <si>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</si>
  <si>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</si>
  <si>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</si>
  <si>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</si>
  <si>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</si>
  <si>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</si>
  <si>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</si>
  <si>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</si>
  <si>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</si>
  <si>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</si>
  <si>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</si>
  <si>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</si>
  <si>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</si>
  <si>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</si>
  <si>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</si>
  <si>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</si>
  <si>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</si>
  <si>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</si>
  <si>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</si>
  <si>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</si>
  <si>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</si>
  <si>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</si>
  <si>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</si>
  <si>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</si>
  <si>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</si>
  <si>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</si>
  <si>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</si>
  <si>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</si>
  <si>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</si>
  <si>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</si>
  <si>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</si>
  <si>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</si>
  <si>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</si>
  <si>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</si>
  <si>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</si>
  <si>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</si>
  <si>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</si>
  <si>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</si>
  <si>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</si>
  <si>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</si>
  <si>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</si>
  <si>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</si>
  <si>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</si>
  <si>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</si>
  <si>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</si>
  <si>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</si>
  <si>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</si>
  <si>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</si>
  <si>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</si>
  <si>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</si>
  <si>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</si>
  <si>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</si>
  <si>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</si>
  <si>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</si>
  <si>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</si>
  <si>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</si>
  <si>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</si>
  <si>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</si>
  <si>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</si>
  <si>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</si>
  <si>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</si>
  <si>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</si>
  <si>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</si>
  <si>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</si>
  <si>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</si>
  <si>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</si>
  <si>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</si>
  <si>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</si>
  <si>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</si>
  <si>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</si>
  <si>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</si>
  <si>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</si>
  <si>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</si>
  <si>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</si>
  <si>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</si>
  <si>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</si>
  <si>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</si>
  <si>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</si>
  <si>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</si>
  <si>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</si>
  <si>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</si>
  <si>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</si>
  <si>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</si>
  <si>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</si>
  <si>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</si>
  <si>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</si>
  <si>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</si>
  <si>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</si>
  <si>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</si>
  <si>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</si>
  <si>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</si>
  <si>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</si>
  <si>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</si>
  <si>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</si>
  <si>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</si>
  <si>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</si>
  <si>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</si>
  <si>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</si>
  <si>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</si>
  <si>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</si>
  <si>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</si>
  <si>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</si>
  <si>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</si>
  <si>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</si>
  <si>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</si>
  <si>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</si>
  <si>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</si>
  <si>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</si>
  <si>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</si>
  <si>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</si>
  <si>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</si>
  <si>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</si>
  <si>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</si>
  <si>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</si>
  <si>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</si>
  <si>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</si>
  <si>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</si>
  <si>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</si>
  <si>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</si>
  <si>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</si>
  <si>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</si>
  <si>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</si>
  <si>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</si>
  <si>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</si>
  <si>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</si>
  <si>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</si>
  <si>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</si>
  <si>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</si>
  <si>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</si>
  <si>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</si>
  <si>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</si>
  <si>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</si>
  <si>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</si>
  <si>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</si>
  <si>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</si>
  <si>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</si>
  <si>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</si>
  <si>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</si>
  <si>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</si>
  <si>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</si>
  <si>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</si>
  <si>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</si>
  <si>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</si>
  <si>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</si>
  <si>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</si>
  <si>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</si>
  <si>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</si>
  <si>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</si>
  <si>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</si>
  <si>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</si>
  <si>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</si>
  <si>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</si>
  <si>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</si>
  <si>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</si>
  <si>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</si>
  <si>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</si>
  <si>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</si>
  <si>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</si>
  <si>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</si>
  <si>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</si>
  <si>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</si>
  <si>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</si>
  <si>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</si>
  <si>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</si>
  <si>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</si>
  <si>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</si>
  <si>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</si>
  <si>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</si>
  <si>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</si>
  <si>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</si>
  <si>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</si>
  <si>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</si>
  <si>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</si>
  <si>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</si>
  <si>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</si>
  <si>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</si>
  <si>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</si>
  <si>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</si>
  <si>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</si>
  <si>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</si>
  <si>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</si>
  <si>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</si>
  <si>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</si>
  <si>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</si>
  <si>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</si>
  <si>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</si>
  <si>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</si>
  <si>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</si>
  <si>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</si>
  <si>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</si>
  <si>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</si>
  <si>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</si>
  <si>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</si>
  <si>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</si>
  <si>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</si>
  <si>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</si>
  <si>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</si>
  <si>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</si>
  <si>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</si>
  <si>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</si>
  <si>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</si>
  <si>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</si>
  <si>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</si>
  <si>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</si>
  <si>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</si>
  <si>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</si>
  <si>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</si>
  <si>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</si>
  <si>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</si>
  <si>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</si>
  <si>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</si>
  <si>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</si>
  <si>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</si>
  <si>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</si>
  <si>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</si>
  <si>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</si>
  <si>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</si>
  <si>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</si>
  <si>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</si>
  <si>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</si>
  <si>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</si>
  <si>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</si>
  <si>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</si>
  <si>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</si>
  <si>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</si>
  <si>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</si>
  <si>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</si>
  <si>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</si>
  <si>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</si>
  <si>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</si>
  <si>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</si>
  <si>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</si>
  <si>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</si>
  <si>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</si>
  <si>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</si>
  <si>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</si>
  <si>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</si>
  <si>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</si>
  <si>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</si>
  <si>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</si>
  <si>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</si>
  <si>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</si>
  <si>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</si>
  <si>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</si>
  <si>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</si>
  <si>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</si>
  <si>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</si>
  <si>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</si>
  <si>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</si>
  <si>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</si>
  <si>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</si>
  <si>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</si>
  <si>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</si>
  <si>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</si>
  <si>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</si>
  <si>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</si>
  <si>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</si>
  <si>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</si>
  <si>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</si>
  <si>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</si>
  <si>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</si>
  <si>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</si>
  <si>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</si>
  <si>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</si>
  <si>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</si>
  <si>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</si>
  <si>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</si>
  <si>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</si>
  <si>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</si>
  <si>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</si>
  <si>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</si>
  <si>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</si>
  <si>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</si>
  <si>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</si>
  <si>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</si>
  <si>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</si>
  <si>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</si>
  <si>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</si>
  <si>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</si>
  <si>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</si>
  <si>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</si>
  <si>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</si>
  <si>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</si>
  <si>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</si>
  <si>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</si>
  <si>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</si>
  <si>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</si>
  <si>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</si>
  <si>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</si>
  <si>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</si>
  <si>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</si>
  <si>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</si>
  <si>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</si>
  <si>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</si>
  <si>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</si>
  <si>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</si>
  <si>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</si>
  <si>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</si>
  <si>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</si>
  <si>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</si>
  <si>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</si>
  <si>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</si>
  <si>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</si>
  <si>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</si>
  <si>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</si>
  <si>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</si>
  <si>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</si>
  <si>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</si>
  <si>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</si>
  <si>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</si>
  <si>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</si>
  <si>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</si>
  <si>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</si>
  <si>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</si>
  <si>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</si>
  <si>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</si>
  <si>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</si>
  <si>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</si>
  <si>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</si>
  <si>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</si>
  <si>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</si>
  <si>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</si>
  <si>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</si>
  <si>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</si>
  <si>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</si>
  <si>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</si>
  <si>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</si>
  <si>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</si>
  <si>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</si>
  <si>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</si>
  <si>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</si>
  <si>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</si>
  <si>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</si>
  <si>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</si>
  <si>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</si>
  <si>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</si>
  <si>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</si>
  <si>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</si>
  <si>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</si>
  <si>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</si>
  <si>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</si>
  <si>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</si>
  <si>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</si>
  <si>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</si>
  <si>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</si>
  <si>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</si>
  <si>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</si>
  <si>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</si>
  <si>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</si>
  <si>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</si>
  <si>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</si>
  <si>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</si>
  <si>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</si>
  <si>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</si>
  <si>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</si>
  <si>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</si>
  <si>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</si>
  <si>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</si>
  <si>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</si>
  <si>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</si>
  <si>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</si>
  <si>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</si>
  <si>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</si>
  <si>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</si>
  <si>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</si>
  <si>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</si>
  <si>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</si>
  <si>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</si>
  <si>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</si>
  <si>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</si>
  <si>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</si>
  <si>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</si>
  <si>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</si>
  <si>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</si>
  <si>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</si>
  <si>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</si>
  <si>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</si>
  <si>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</si>
  <si>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</si>
  <si>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</si>
  <si>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</si>
  <si>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</si>
  <si>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</si>
  <si>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</si>
  <si>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</si>
  <si>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</si>
  <si>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</si>
  <si>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</si>
  <si>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</si>
  <si>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</si>
  <si>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</si>
  <si>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</si>
  <si>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</si>
  <si>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</si>
  <si>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</si>
  <si>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</si>
  <si>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</si>
  <si>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</si>
  <si>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</si>
  <si>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</si>
  <si>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</si>
  <si>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</si>
  <si>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</si>
  <si>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</si>
  <si>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</si>
  <si>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</si>
  <si>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</si>
  <si>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</si>
  <si>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</si>
  <si>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</si>
  <si>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</si>
  <si>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</si>
  <si>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</si>
  <si>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</si>
  <si>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</si>
  <si>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</si>
  <si>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</si>
  <si>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</si>
  <si>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</si>
  <si>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</si>
  <si>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</si>
  <si>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</si>
  <si>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</si>
  <si>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</si>
  <si>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</si>
  <si>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</si>
  <si>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</si>
  <si>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</si>
  <si>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</si>
  <si>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</si>
  <si>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</si>
  <si>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</si>
  <si>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</si>
  <si>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</si>
  <si>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</si>
  <si>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</si>
  <si>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</si>
  <si>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</si>
  <si>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</si>
  <si>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</si>
  <si>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</si>
  <si>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</si>
  <si>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</si>
  <si>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</si>
  <si>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</si>
  <si>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</si>
  <si>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</si>
  <si>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</si>
  <si>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</si>
  <si>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</si>
  <si>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</si>
  <si>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</si>
  <si>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</si>
  <si>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</si>
  <si>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</si>
  <si>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</si>
  <si>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</si>
  <si>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</si>
  <si>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</si>
  <si>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</si>
  <si>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</si>
  <si>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</si>
  <si>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</si>
  <si>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</si>
  <si>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</si>
  <si>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</si>
  <si>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</si>
  <si>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</si>
  <si>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</si>
  <si>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</si>
  <si>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</si>
  <si>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</si>
  <si>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</si>
  <si>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</si>
  <si>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</si>
  <si>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</si>
  <si>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</si>
  <si>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</si>
  <si>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</si>
  <si>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</si>
  <si>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</si>
  <si>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</si>
  <si>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</si>
  <si>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</si>
  <si>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</si>
  <si>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</si>
  <si>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</si>
  <si>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</si>
  <si>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</si>
  <si>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</si>
  <si>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</si>
  <si>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</si>
  <si>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</si>
  <si>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</si>
  <si>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</si>
  <si>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</si>
  <si>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</si>
  <si>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</si>
  <si>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</si>
  <si>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</si>
  <si>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</si>
  <si>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</si>
  <si>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</si>
  <si>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</si>
  <si>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</si>
  <si>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</si>
  <si>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</si>
  <si>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</si>
  <si>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</si>
  <si>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</si>
  <si>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</si>
  <si>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</si>
  <si>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</si>
  <si>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</si>
  <si>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</si>
  <si>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</si>
  <si>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</si>
  <si>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</si>
  <si>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</si>
  <si>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</si>
  <si>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</si>
  <si>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</si>
  <si>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</si>
  <si>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</si>
  <si>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</si>
  <si>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</si>
  <si>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</si>
  <si>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</si>
  <si>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</si>
  <si>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</si>
  <si>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</si>
  <si>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</si>
  <si>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</si>
  <si>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</si>
  <si>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</si>
  <si>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</si>
  <si>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</si>
  <si>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</si>
  <si>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</si>
  <si>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</si>
  <si>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</si>
  <si>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</si>
  <si>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</si>
  <si>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</si>
  <si>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</si>
  <si>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</si>
  <si>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</si>
  <si>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</si>
  <si>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</si>
  <si>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</si>
  <si>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</si>
  <si>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</si>
  <si>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</si>
  <si>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</si>
  <si>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</si>
  <si>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</si>
  <si>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</si>
  <si>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</si>
  <si>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</si>
  <si>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</si>
  <si>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</si>
  <si>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</si>
  <si>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</si>
  <si>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</si>
  <si>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</si>
  <si>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</si>
  <si>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</si>
  <si>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</si>
  <si>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</si>
  <si>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</si>
  <si>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</si>
  <si>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</si>
  <si>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</si>
  <si>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</si>
  <si>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</si>
  <si>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</si>
  <si>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</si>
  <si>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</si>
  <si>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</si>
  <si>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</si>
  <si>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</si>
  <si>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</si>
  <si>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</si>
  <si>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</si>
  <si>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</si>
  <si>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</si>
  <si>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</si>
  <si>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</si>
  <si>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</si>
  <si>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</si>
  <si>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</si>
  <si>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</si>
  <si>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</si>
  <si>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</si>
  <si>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</si>
  <si>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</si>
  <si>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</si>
  <si>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</si>
  <si>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</si>
  <si>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</si>
  <si>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</si>
  <si>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</si>
  <si>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</si>
  <si>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</si>
  <si>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</si>
  <si>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</si>
  <si>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</si>
  <si>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</si>
  <si>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</si>
  <si>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</si>
  <si>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</si>
  <si>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</si>
  <si>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</si>
  <si>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</si>
  <si>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</si>
  <si>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</si>
  <si>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</si>
  <si>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</si>
  <si>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</si>
  <si>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</si>
  <si>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</si>
  <si>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</si>
  <si>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</si>
  <si>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</si>
  <si>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</si>
  <si>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</si>
  <si>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</si>
  <si>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</si>
  <si>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</si>
  <si>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</si>
  <si>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</si>
  <si>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</si>
  <si>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</si>
  <si>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</si>
  <si>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</si>
  <si>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</si>
  <si>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</si>
  <si>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</si>
  <si>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</si>
  <si>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</si>
  <si>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https://portal.eias.ru/Portal/DownloadPage.aspx?type=12&amp;guid=d72e63e0-0358-4667-8e6a-7bbab6d4bcdf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</si>
  <si>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</si>
  <si>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</si>
  <si>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</si>
  <si>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</si>
  <si>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</si>
  <si>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</si>
  <si>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</si>
  <si>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</si>
  <si>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</si>
  <si>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</si>
  <si>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</si>
  <si>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</si>
  <si>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</si>
  <si>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</si>
  <si>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</si>
  <si>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</si>
  <si>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</si>
  <si>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</si>
  <si>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</si>
  <si>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</si>
  <si>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</si>
  <si>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</si>
  <si>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</si>
  <si>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</si>
  <si>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</si>
  <si>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</si>
  <si>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</si>
  <si>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</si>
  <si>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</si>
  <si>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</si>
  <si>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</si>
  <si>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</si>
  <si>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</si>
  <si>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</si>
  <si>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</si>
  <si>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</si>
  <si>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</si>
  <si>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</si>
  <si>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</si>
  <si>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</si>
  <si>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</si>
  <si>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</si>
  <si>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</si>
  <si>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</si>
  <si>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</si>
  <si>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</si>
  <si>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</si>
  <si>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</si>
  <si>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</si>
  <si>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</si>
  <si>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</si>
  <si>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</si>
  <si>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</si>
  <si>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</si>
  <si>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</si>
  <si>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</si>
  <si>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</si>
  <si>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</si>
  <si>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</si>
  <si>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</si>
  <si>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</si>
  <si>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</si>
  <si>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</si>
  <si>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</si>
  <si>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</si>
  <si>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</si>
  <si>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</si>
  <si>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</si>
  <si>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</si>
  <si>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</si>
  <si>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</si>
  <si>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</si>
  <si>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</si>
  <si>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</si>
  <si>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</si>
  <si>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</si>
  <si>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</si>
  <si>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</si>
  <si>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</si>
  <si>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</si>
  <si>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</si>
  <si>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</si>
  <si>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</si>
  <si>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</si>
  <si>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</si>
  <si>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</si>
  <si>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</si>
  <si>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</si>
  <si>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</si>
  <si>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</si>
  <si>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</si>
  <si>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</si>
  <si>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</si>
  <si>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</si>
  <si>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</si>
  <si>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</si>
  <si>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</si>
  <si>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</si>
  <si>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</si>
  <si>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</si>
  <si>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</si>
  <si>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</si>
  <si>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</si>
  <si>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</si>
  <si>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</si>
  <si>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</si>
  <si>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</si>
  <si>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</si>
  <si>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</si>
  <si>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</si>
  <si>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</si>
  <si>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</si>
  <si>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</si>
  <si>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</si>
  <si>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</si>
  <si>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</si>
  <si>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</si>
  <si>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</si>
  <si>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</si>
  <si>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</si>
  <si>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</si>
  <si>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</si>
  <si>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</si>
  <si>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</si>
  <si>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</si>
  <si>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</si>
  <si>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</si>
  <si>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</si>
  <si>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</si>
  <si>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</si>
  <si>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</si>
  <si>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</si>
  <si>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</si>
  <si>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</si>
  <si>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</si>
  <si>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</si>
  <si>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</si>
  <si>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</si>
  <si>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</si>
  <si>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</si>
  <si>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</si>
  <si>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</si>
  <si>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</si>
  <si>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</si>
  <si>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</si>
  <si>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</si>
  <si>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</si>
  <si>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</si>
  <si>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</si>
  <si>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</si>
  <si>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</si>
  <si>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</si>
  <si>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</si>
  <si>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</si>
  <si>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</si>
  <si>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</si>
  <si>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</si>
  <si>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</si>
  <si>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</si>
  <si>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</si>
  <si>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</si>
  <si>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</si>
  <si>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</si>
  <si>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</si>
  <si>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</si>
  <si>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</si>
  <si>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</si>
  <si>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</si>
  <si>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</si>
  <si>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</si>
  <si>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</si>
  <si>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</si>
  <si>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</si>
  <si>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</si>
  <si>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</si>
  <si>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</si>
  <si>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</si>
  <si>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</si>
  <si>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</si>
  <si>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</si>
  <si>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</si>
  <si>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</si>
  <si>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</si>
  <si>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</si>
  <si>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</si>
  <si>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</si>
  <si>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</si>
  <si>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</si>
  <si>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</si>
  <si>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</si>
  <si>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</si>
  <si>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</si>
  <si>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</si>
  <si>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</si>
  <si>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</si>
  <si>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</si>
  <si>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</si>
  <si>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</si>
  <si>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</si>
  <si>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</si>
  <si>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</si>
  <si>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</si>
  <si>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</si>
  <si>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</si>
  <si>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</si>
  <si>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</si>
  <si>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</si>
  <si>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</si>
  <si>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</si>
  <si>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</si>
  <si>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</si>
  <si>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</si>
  <si>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</si>
  <si>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</si>
  <si>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</si>
  <si>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</si>
  <si>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</si>
  <si>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</si>
  <si>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</si>
  <si>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</si>
  <si>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</si>
  <si>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</si>
  <si>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</si>
  <si>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</si>
  <si>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</si>
  <si>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</si>
  <si>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</si>
  <si>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</si>
  <si>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</si>
  <si>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</si>
  <si>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</si>
  <si>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</si>
  <si>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</si>
  <si>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</si>
  <si>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</si>
  <si>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</si>
  <si>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</si>
  <si>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</si>
  <si>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</si>
  <si>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</si>
  <si>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</si>
  <si>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</si>
  <si>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</si>
  <si>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</si>
  <si>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</si>
  <si>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</si>
  <si>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</si>
  <si>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</si>
  <si>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</si>
  <si>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</si>
  <si>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</si>
  <si>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</si>
  <si>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</si>
  <si>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</si>
  <si>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</si>
  <si>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</si>
  <si>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</si>
  <si>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</si>
  <si>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</si>
  <si>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</si>
  <si>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</si>
  <si>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</si>
  <si>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</si>
  <si>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</si>
  <si>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</si>
  <si>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</si>
  <si>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</si>
  <si>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</si>
  <si>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</si>
  <si>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</si>
  <si>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</si>
  <si>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</si>
  <si>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</si>
  <si>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</si>
  <si>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</si>
  <si>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</si>
  <si>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</si>
  <si>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</si>
  <si>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</si>
  <si>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</si>
  <si>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</si>
  <si>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</si>
  <si>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</si>
  <si>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</si>
  <si>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</si>
  <si>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</si>
  <si>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</si>
  <si>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</si>
  <si>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</si>
  <si>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</si>
  <si>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</si>
  <si>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</si>
  <si>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</si>
  <si>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</si>
  <si>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</si>
  <si>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</si>
  <si>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</si>
  <si>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</si>
  <si>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</si>
  <si>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</si>
  <si>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</si>
  <si>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</si>
  <si>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</si>
  <si>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</si>
  <si>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</si>
  <si>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</si>
  <si>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</si>
  <si>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</si>
  <si>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</si>
  <si>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</si>
  <si>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</si>
  <si>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</si>
  <si>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</si>
  <si>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</si>
  <si>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</si>
  <si>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</si>
  <si>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</si>
  <si>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</si>
  <si>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</si>
  <si>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</si>
  <si>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</si>
  <si>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</si>
  <si>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</si>
  <si>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</si>
  <si>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</si>
  <si>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</si>
  <si>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</si>
  <si>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</si>
  <si>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</si>
  <si>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</si>
  <si>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</si>
  <si>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</si>
  <si>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</si>
  <si>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</si>
  <si>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</si>
  <si>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</si>
  <si>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</si>
  <si>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</si>
  <si>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</si>
  <si>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</si>
  <si>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</si>
  <si>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</si>
  <si>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</si>
  <si>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</si>
  <si>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</si>
  <si>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</si>
  <si>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</si>
  <si>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</si>
  <si>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</si>
  <si>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</si>
  <si>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</si>
  <si>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</si>
  <si>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</si>
  <si>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</si>
  <si>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</si>
  <si>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</si>
  <si>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</si>
  <si>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</si>
  <si>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</si>
  <si>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</si>
  <si>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</si>
  <si>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</si>
  <si>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</si>
  <si>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</si>
  <si>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</si>
  <si>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</si>
  <si>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</si>
  <si>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</si>
  <si>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</si>
  <si>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</si>
  <si>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</si>
  <si>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</si>
  <si>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</si>
  <si>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</si>
  <si>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</si>
  <si>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</si>
  <si>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</si>
  <si>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</si>
  <si>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</si>
  <si>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</si>
  <si>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</si>
  <si>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</si>
  <si>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</si>
  <si>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</si>
  <si>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</si>
  <si>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</si>
  <si>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</si>
  <si>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</si>
  <si>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</si>
  <si>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</si>
  <si>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</si>
  <si>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</si>
  <si>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</si>
  <si>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</si>
  <si>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</si>
  <si>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</si>
  <si>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</si>
  <si>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</si>
  <si>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</si>
  <si>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</si>
  <si>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</si>
  <si>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</si>
  <si>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</si>
  <si>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</si>
  <si>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</si>
  <si>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</si>
  <si>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</si>
  <si>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</si>
  <si>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</si>
  <si>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</si>
  <si>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</si>
  <si>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</si>
  <si>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</si>
  <si>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</si>
  <si>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</si>
  <si>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</si>
  <si>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</si>
  <si>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</si>
  <si>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</si>
  <si>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</si>
  <si>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</si>
  <si>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</si>
  <si>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</si>
  <si>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</si>
  <si>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</si>
  <si>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</si>
  <si>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</si>
  <si>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</si>
  <si>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</si>
  <si>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</si>
  <si>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</si>
  <si>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</si>
  <si>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</si>
  <si>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</si>
  <si>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</si>
  <si>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</si>
  <si>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</si>
  <si>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</si>
  <si>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</si>
  <si>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</si>
  <si>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</si>
  <si>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</si>
  <si>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</si>
  <si>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</si>
  <si>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</si>
  <si>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</si>
  <si>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</si>
  <si>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</si>
  <si>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</si>
  <si>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</si>
  <si>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</si>
  <si>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</si>
  <si>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</si>
  <si>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</si>
  <si>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</si>
  <si>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</si>
  <si>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</si>
  <si>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</si>
  <si>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</si>
  <si>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</si>
  <si>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</si>
  <si>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</si>
  <si>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</si>
  <si>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</si>
  <si>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</si>
  <si>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</si>
  <si>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</si>
  <si>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</si>
  <si>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</si>
  <si>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</si>
  <si>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</si>
  <si>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</si>
  <si>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</si>
  <si>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</si>
  <si>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</si>
  <si>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</si>
  <si>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</si>
  <si>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</si>
  <si>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</si>
  <si>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</si>
  <si>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</si>
  <si>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</si>
  <si>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</si>
  <si>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</si>
  <si>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</si>
  <si>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</si>
  <si>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</si>
  <si>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</si>
  <si>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</si>
  <si>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</si>
  <si>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</si>
  <si>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</si>
  <si>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</si>
  <si>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</si>
  <si>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</si>
  <si>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</si>
  <si>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</si>
  <si>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</si>
  <si>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</si>
  <si>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</si>
  <si>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</si>
  <si>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</si>
  <si>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</si>
  <si>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</si>
  <si>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</si>
  <si>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</si>
  <si>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</si>
  <si>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</si>
  <si>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</si>
  <si>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</si>
  <si>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</si>
  <si>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</si>
  <si>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</si>
  <si>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</si>
  <si>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</si>
  <si>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</si>
  <si>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</si>
  <si>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</si>
  <si>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</si>
  <si>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</si>
  <si>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</si>
  <si>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</si>
  <si>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</si>
  <si>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</si>
  <si>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</si>
  <si>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"Жилой дом", расположенного по адресу: РФ, Ставропольский край, Шпаковский муниципальный округ, с. Татарка, ул. Роз, земельный участок 336, на земельном участке с кадастровым номером 26:12:012301:3735 (заявитель - Головко Сергей Владимирович)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</si>
  <si>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160 мм в стальном футляре протяженностью 11,0 м и диаметром 110 мм протяженностью 4,0 м с восстановлением 11,05 м2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</si>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</sst>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2" fontId="19" fillId="33" borderId="12" xfId="0" applyFont="1" applyFill="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2"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82"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d72e63e0-0358-4667-8e6a-7bbab6d4bcdf"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877B3-2236-099F-38FB-89E9B86727A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27202E-87AA-525E-72FB-4C0590B94065}" mc:Ignorable="x14ac xr xr2 xr3">
  <sheetPr>
    <tabColor rgb="FFCCCCFF"/>
  </sheetPr>
  <dimension ref="A1:P86"/>
  <sheetViews>
    <sheetView topLeftCell="C3" showGridLines="0" zoomScale="90" workbookViewId="0">
      <selection activeCell="F67" sqref="F67:F70"/>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45365.57255787037</v>
      </c>
      <c r="G11" s="58"/>
      <c r="H11" s="771" t="s">
        <v>18</v>
      </c>
      <c r="J11" s="874" t="s">
        <v>19</v>
      </c>
    </row>
    <row customHeight="1" ht="22.5">
      <c r="A12" s="1919"/>
      <c r="D12" s="56"/>
      <c r="E12" s="1166" t="s">
        <v>20</v>
      </c>
      <c r="F12" s="1762">
        <v>45914.57261574074</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45365.5727662037</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D07834E-E194-FDD5-53BA-AED8770BAC23}"/>
    <hyperlink ref="H17" location="Титульный!H9" display="Как заполнить?" tooltip="Помощь по работе с полями отчётной формы" xr:uid="{8593641A-5571-DE83-19EE-1C9E3B45156D}"/>
    <hyperlink ref="H39" location="Титульный!H9" display="Как заполнить?" tooltip="Помощь по работе с полями отчётной формы" xr:uid="{88A930BF-9424-556E-DE3E-1F27AA9E9EF2}"/>
    <hyperlink ref="H62" location="Титульный!H9" display="Как заполнить?" tooltip="Помощь по работе с полями отчётной формы" xr:uid="{3681A5BF-F52C-983A-FE37-203E6B66FC8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4B66D-402D-36EC-B6E3-A1A43C654181}"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Шпаковский муниципальный округ(07558000)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A2C86-F448-06A4-2CB8-EA1F071453E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023FF-1EF9-F865-B8E5-DA3B730BDAD6}" mc:Ignorable="x14ac xr xr2 xr3">
  <sheetPr>
    <tabColor rgb="FFCCCCFF"/>
  </sheetPr>
  <dimension ref="A1:AR130"/>
  <sheetViews>
    <sheetView topLeftCell="C4" showGridLines="0" zoomScale="90" workbookViewId="0">
      <selection activeCell="N124" sqref="N124"/>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229</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230</v>
      </c>
      <c r="AD84" s="1289" t="s">
        <v>231</v>
      </c>
      <c r="AE84" s="1289" t="s">
        <v>232</v>
      </c>
      <c r="AF84" s="1289" t="s">
        <v>233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234</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235</v>
      </c>
      <c r="AD90" s="1289" t="s">
        <v>236</v>
      </c>
      <c r="AE90" s="1289" t="s">
        <v>237</v>
      </c>
      <c r="AF90" s="1289" t="s">
        <v>238</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239</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240</v>
      </c>
      <c r="AD95" s="1289" t="s">
        <v>241</v>
      </c>
      <c r="AE95" s="1289" t="s">
        <v>242</v>
      </c>
      <c r="AF95" s="1289" t="s">
        <v>243</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244</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245</v>
      </c>
      <c r="AD100" s="1289" t="s">
        <v>246</v>
      </c>
      <c r="AE100" s="1289" t="s">
        <v>247</v>
      </c>
      <c r="AF100" s="1289" t="s">
        <v>248</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249</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250</v>
      </c>
      <c r="AD106" s="1289" t="s">
        <v>251</v>
      </c>
      <c r="AE106" s="1289" t="s">
        <v>252</v>
      </c>
      <c r="AF106" s="1289" t="s">
        <v>253</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254</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255</v>
      </c>
      <c r="AD111" s="1289" t="s">
        <v>256</v>
      </c>
      <c r="AE111" s="1289" t="s">
        <v>257</v>
      </c>
      <c r="AF111" s="1289" t="s">
        <v>258</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259</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260</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261</v>
      </c>
      <c r="AC116" s="1289" t="s">
        <v>262</v>
      </c>
      <c r="AD116" s="1289" t="s">
        <v>263</v>
      </c>
      <c r="AE116" s="1289" t="s">
        <v>264</v>
      </c>
      <c r="AF116" s="1289" t="s">
        <v>265</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7"/>
      <c r="H118" s="2062"/>
      <c r="I118" s="2062"/>
      <c r="J118" s="2066"/>
      <c r="K118" s="2005"/>
      <c r="L118" s="2062"/>
      <c r="M118" s="2062"/>
      <c r="N118" s="2064"/>
      <c r="O118" s="1933"/>
      <c r="P118" s="2418"/>
      <c r="Q118" s="2419"/>
      <c r="R118" s="2420" t="s">
        <v>266</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7"/>
      <c r="H119" s="2062"/>
      <c r="I119" s="2062"/>
      <c r="J119" s="2066"/>
      <c r="K119" s="1933"/>
      <c r="L119" s="2426"/>
      <c r="M119" s="2427"/>
      <c r="N119" s="2428" t="s">
        <v>267</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268</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79528-EF37-AD9A-A9FF-F452511A0BD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09165-ABDC-5EE5-CF28-B55245EDCD8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F9B64-4D4A-7DA7-C5C1-05C413E7ABB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B86D9-941C-CA8E-2B52-C7DF1D67325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B91DA-6432-AE11-7D3D-6A035E345AE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074EA-9D24-0FAA-C311-601F1DA20216}"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21A21-17B1-3CA6-29A4-876BB23C3F7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F5051-276F-5F42-A764-67DEDAE4F6C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45365.5727662037</v>
      </c>
      <c r="W30" s="2179"/>
      <c r="X30" s="2179"/>
      <c r="Y30" s="2179"/>
      <c r="Z30" s="2179"/>
      <c r="AA30" s="2179"/>
      <c r="AB30" s="2179"/>
      <c r="AC30" s="314"/>
      <c r="AD30" s="2179" t="str">
        <f>IF(TITLE_DATE_CHANGE_PERIOD="",IF(TITLE_DATE_PR="","",TITLE_DATE_PR),TITLE_DATE_CHANGE_PERIOD)</f>
        <v>45365.5727662037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45365.5727662037</v>
      </c>
      <c r="W34" s="2179"/>
      <c r="X34" s="2179"/>
      <c r="Y34" s="2179"/>
      <c r="Z34" s="2179"/>
      <c r="AA34" s="2179"/>
      <c r="AB34" s="2179"/>
      <c r="AC34" s="314"/>
      <c r="AD34" s="2179" t="str">
        <f>IF(TITLE_DATE_CHANGE_PERIOD="",IF(TITLE_DATE_PR="","",TITLE_DATE_PR),TITLE_DATE_CHANGE_PERIOD)</f>
        <v>45365.5727662037</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4"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A95C5-DC39-F20F-4D3B-C5C34E96C12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45365.5727662037</v>
      </c>
      <c r="W30" s="2179"/>
      <c r="X30" s="2179"/>
      <c r="Y30" s="2179"/>
      <c r="Z30" s="2179"/>
      <c r="AA30" s="2179"/>
      <c r="AB30" s="2179"/>
      <c r="AC30" s="314"/>
      <c r="AD30" s="2179" t="str">
        <f>IF(TITLE_DATE_CHANGE_PERIOD="",IF(TITLE_DATE_PR="","",TITLE_DATE_PR),TITLE_DATE_CHANGE_PERIOD)</f>
        <v>45365.5727662037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45365.5727662037</v>
      </c>
      <c r="W34" s="2179"/>
      <c r="X34" s="2179"/>
      <c r="Y34" s="2179"/>
      <c r="Z34" s="2179"/>
      <c r="AA34" s="2179"/>
      <c r="AB34" s="2179"/>
      <c r="AC34" s="314"/>
      <c r="AD34" s="2179" t="str">
        <f>IF(TITLE_DATE_CHANGE_PERIOD="",IF(TITLE_DATE_PR="","",TITLE_DATE_PR),TITLE_DATE_CHANGE_PERIOD)</f>
        <v>45365.5727662037</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5EEA5-25E1-4B86-C0CF-EF964064F5C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45365.5727662037</v>
      </c>
      <c r="W30" s="2179"/>
      <c r="X30" s="2179"/>
      <c r="Y30" s="2179"/>
      <c r="Z30" s="2179"/>
      <c r="AA30" s="2179"/>
      <c r="AB30" s="2179"/>
      <c r="AC30" s="314"/>
      <c r="AD30" s="2179" t="str">
        <f>IF(TITLE_DATE_CHANGE_PERIOD="",IF(TITLE_DATE_PR="","",TITLE_DATE_PR),TITLE_DATE_CHANGE_PERIOD)</f>
        <v>45365.5727662037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45365.5727662037</v>
      </c>
      <c r="W34" s="2179"/>
      <c r="X34" s="2179"/>
      <c r="Y34" s="2179"/>
      <c r="Z34" s="2179"/>
      <c r="AA34" s="2179"/>
      <c r="AB34" s="2179"/>
      <c r="AC34" s="314"/>
      <c r="AD34" s="2179" t="str">
        <f>IF(TITLE_DATE_CHANGE_PERIOD="",IF(TITLE_DATE_PR="","",TITLE_DATE_PR),TITLE_DATE_CHANGE_PERIOD)</f>
        <v>45365.5727662037</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EF9EE-1B38-C2A3-6E51-4712978C93D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45365.5727662037</v>
      </c>
      <c r="W30" s="2179"/>
      <c r="X30" s="2179"/>
      <c r="Y30" s="2179"/>
      <c r="Z30" s="2179"/>
      <c r="AA30" s="2179"/>
      <c r="AB30" s="2179"/>
      <c r="AC30" s="314"/>
      <c r="AD30" s="2179" t="str">
        <f>IF(TITLE_DATE_CHANGE_PERIOD="",IF(TITLE_DATE_PR="","",TITLE_DATE_PR),TITLE_DATE_CHANGE_PERIOD)</f>
        <v>45365.5727662037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45365.5727662037</v>
      </c>
      <c r="W34" s="2179"/>
      <c r="X34" s="2179"/>
      <c r="Y34" s="2179"/>
      <c r="Z34" s="2179"/>
      <c r="AA34" s="2179"/>
      <c r="AB34" s="2179"/>
      <c r="AC34" s="314"/>
      <c r="AD34" s="2179" t="str">
        <f>IF(TITLE_DATE_CHANGE_PERIOD="",IF(TITLE_DATE_PR="","",TITLE_DATE_PR),TITLE_DATE_CHANGE_PERIOD)</f>
        <v>45365.5727662037</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B1FDE-BB53-4F8C-E156-F2D3EBAA371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45365.5727662037</v>
      </c>
      <c r="W30" s="2179"/>
      <c r="X30" s="2179"/>
      <c r="Y30" s="2179"/>
      <c r="Z30" s="2179"/>
      <c r="AA30" s="2179"/>
      <c r="AB30" s="2179"/>
      <c r="AC30" s="314"/>
      <c r="AD30" s="2179" t="str">
        <f>IF(TITLE_DATE_CHANGE_PERIOD="",IF(TITLE_DATE_PR="","",TITLE_DATE_PR),TITLE_DATE_CHANGE_PERIOD)</f>
        <v>45365.5727662037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45365.5727662037</v>
      </c>
      <c r="W34" s="2179"/>
      <c r="X34" s="2179"/>
      <c r="Y34" s="2179"/>
      <c r="Z34" s="2179"/>
      <c r="AA34" s="2179"/>
      <c r="AB34" s="2179"/>
      <c r="AC34" s="314"/>
      <c r="AD34" s="2179" t="str">
        <f>IF(TITLE_DATE_CHANGE_PERIOD="",IF(TITLE_DATE_PR="","",TITLE_DATE_PR),TITLE_DATE_CHANGE_PERIOD)</f>
        <v>45365.5727662037</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91698-3A9E-F1F2-A655-A44B4F96D93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45365.5727662037</v>
      </c>
      <c r="W30" s="2179"/>
      <c r="X30" s="2179"/>
      <c r="Y30" s="2179"/>
      <c r="Z30" s="2179"/>
      <c r="AA30" s="2179"/>
      <c r="AB30" s="2179"/>
      <c r="AC30" s="314"/>
      <c r="AD30" s="2179" t="str">
        <f>IF(TITLE_DATE_CHANGE_PERIOD="",IF(TITLE_DATE_PR="","",TITLE_DATE_PR),TITLE_DATE_CHANGE_PERIOD)</f>
        <v>45365.5727662037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45365.5727662037</v>
      </c>
      <c r="W34" s="2179"/>
      <c r="X34" s="2179"/>
      <c r="Y34" s="2179"/>
      <c r="Z34" s="2179"/>
      <c r="AA34" s="2179"/>
      <c r="AB34" s="2179"/>
      <c r="AC34" s="314"/>
      <c r="AD34" s="2179" t="str">
        <f>IF(TITLE_DATE_CHANGE_PERIOD="",IF(TITLE_DATE_PR="","",TITLE_DATE_PR),TITLE_DATE_CHANGE_PERIOD)</f>
        <v>45365.5727662037</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F9DAD-1446-F7BF-B3CD-F05D9AE7AA76}"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45365.5727662037</v>
      </c>
      <c r="Y34" s="2179"/>
      <c r="Z34" s="2179"/>
      <c r="AA34" s="2179"/>
      <c r="AB34" s="2179"/>
      <c r="AC34" s="2179"/>
      <c r="AD34" s="2179"/>
      <c r="AE34" s="2179"/>
      <c r="AF34" s="314"/>
      <c r="AG34" s="2179" t="str">
        <f>IF(TITLE_DATE_CHANGE_PERIOD="",IF(TITLE_DATE_PR="","",TITLE_DATE_PR),TITLE_DATE_CHANGE_PERIOD)</f>
        <v>45365.5727662037</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13/3</v>
      </c>
      <c r="Y35" s="2166"/>
      <c r="Z35" s="2166"/>
      <c r="AA35" s="2166"/>
      <c r="AB35" s="2166"/>
      <c r="AC35" s="2166"/>
      <c r="AD35" s="2166"/>
      <c r="AE35" s="2166"/>
      <c r="AF35" s="314"/>
      <c r="AG35" s="2166" t="str">
        <f>IF(TITLE_NUMBER_PR_CHANGE="",IF(TITLE_NUMBER_PR="","",TITLE_NUMBER_PR),TITLE_NUMBER_PR_CHANGE)</f>
        <v>13/3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45365.5727662037</v>
      </c>
      <c r="Y38" s="2179"/>
      <c r="Z38" s="2179"/>
      <c r="AA38" s="2179"/>
      <c r="AB38" s="2179"/>
      <c r="AC38" s="2179"/>
      <c r="AD38" s="2179"/>
      <c r="AE38" s="2179"/>
      <c r="AF38" s="314"/>
      <c r="AG38" s="2179" t="str">
        <f>IF(TITLE_DATE_CHANGE_PERIOD="",IF(TITLE_DATE_PR="","",TITLE_DATE_PR),TITLE_DATE_CHANGE_PERIOD)</f>
        <v>45365.5727662037</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13/3</v>
      </c>
      <c r="Y39" s="2166"/>
      <c r="Z39" s="2166"/>
      <c r="AA39" s="2166"/>
      <c r="AB39" s="2166"/>
      <c r="AC39" s="2166"/>
      <c r="AD39" s="2166"/>
      <c r="AE39" s="2166"/>
      <c r="AF39" s="314"/>
      <c r="AG39" s="2166" t="str">
        <f>IF(TITLE_NUMBER_PR_CHANGE="",IF(TITLE_NUMBER_PR="","",TITLE_NUMBER_PR),TITLE_NUMBER_PR_CHANGE)</f>
        <v>13/3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5"/>
      <c r="AE44" s="2221"/>
      <c r="AF44" s="2193"/>
      <c r="AG44" s="2207" t="s">
        <v>522</v>
      </c>
      <c r="AH44" s="2219" t="s">
        <v>523</v>
      </c>
      <c r="AI44" s="2219"/>
      <c r="AJ44" s="2219"/>
      <c r="AK44" s="2219"/>
      <c r="AL44" s="2207" t="s">
        <v>493</v>
      </c>
      <c r="AM44" s="2455"/>
      <c r="AN44" s="2221"/>
      <c r="AO44" s="2193"/>
      <c r="AP44" s="2196"/>
      <c r="AQ44" s="1948"/>
    </row>
    <row customHeight="1" ht="14.25">
      <c r="R45" s="368"/>
      <c r="S45" s="368"/>
      <c r="T45" s="368"/>
      <c r="U45" s="2188"/>
      <c r="V45" s="2029"/>
      <c r="W45" s="1032"/>
      <c r="X45" s="2232"/>
      <c r="Y45" s="2224" t="s">
        <v>524</v>
      </c>
      <c r="Z45" s="2185" t="s">
        <v>525</v>
      </c>
      <c r="AA45" s="2227"/>
      <c r="AB45" s="2186"/>
      <c r="AC45" s="2208"/>
      <c r="AD45" s="2456"/>
      <c r="AE45" s="2223"/>
      <c r="AF45" s="2193"/>
      <c r="AG45" s="2232"/>
      <c r="AH45" s="2224" t="s">
        <v>524</v>
      </c>
      <c r="AI45" s="2185" t="s">
        <v>525</v>
      </c>
      <c r="AJ45" s="2227"/>
      <c r="AK45" s="2186"/>
      <c r="AL45" s="2208"/>
      <c r="AM45" s="2456"/>
      <c r="AN45" s="2223"/>
      <c r="AO45" s="2193"/>
      <c r="AP45" s="2196"/>
      <c r="AQ45" s="1948"/>
    </row>
    <row customHeight="1" ht="25.5">
      <c r="R46" s="368"/>
      <c r="S46" s="368"/>
      <c r="T46" s="368"/>
      <c r="U46" s="2188"/>
      <c r="V46" s="2029"/>
      <c r="W46" s="1032"/>
      <c r="X46" s="2232"/>
      <c r="Y46" s="2457"/>
      <c r="Z46" s="2224" t="s">
        <v>526</v>
      </c>
      <c r="AA46" s="2185" t="s">
        <v>527</v>
      </c>
      <c r="AB46" s="2186"/>
      <c r="AC46" s="2224" t="s">
        <v>503</v>
      </c>
      <c r="AD46" s="2228" t="s">
        <v>504</v>
      </c>
      <c r="AE46" s="2229"/>
      <c r="AF46" s="2193"/>
      <c r="AG46" s="2232"/>
      <c r="AH46" s="2457"/>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266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267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875EE-1E0B-481D-06D6-80F48F43EEA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45365.5727662037</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13/3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45365.5727662037</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13/3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266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267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267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303E17-B41F-7F43-6ED6-21CC69F99E3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239</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254</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249</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45365.57255787037</v>
      </c>
      <c r="F29" s="1105" t="str">
        <f>IF(TEMPLATE_GROUP="","",INDEX(EndDateList,MATCH(TEMPLATE_GROUP,CodeTemplateList,0),1))</f>
        <v>45914.57261574074</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45365.57255787037</v>
      </c>
      <c r="F32" s="1105" t="str">
        <f>IF(TEMPLATE_GROUP="","",INDEX(EndDateList,MATCH(TEMPLATE_GROUP,CodeTemplateList,0),1))</f>
        <v>45914.57261574074</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595</v>
      </c>
      <c r="F36" s="1113" t="str">
        <f>INDEX(E37:E41,MATCH(TEMPLATE_SPHERE,F37:F41,0))</f>
        <v>водоотведения</v>
      </c>
      <c r="G36" s="1113" t="str">
        <f>INDEX(G37:G41,MATCH(TEMPLATE_SPHERE,F37:F41,0))</f>
        <v>водоотведение</v>
      </c>
      <c r="O36" s="1075" t="s">
        <v>726</v>
      </c>
      <c r="AX36" s="1121" t="s">
        <v>984</v>
      </c>
      <c r="AZ36" s="1121" t="s">
        <v>605</v>
      </c>
      <c r="BE36" s="1121">
        <v>2034</v>
      </c>
      <c r="BL36" s="1069" t="s">
        <v>985</v>
      </c>
    </row>
    <row customHeight="1" ht="11.25">
      <c r="A37" s="1075" t="s">
        <v>986</v>
      </c>
      <c r="E37" s="405" t="s">
        <v>987</v>
      </c>
      <c r="F37" s="1114" t="s">
        <v>593</v>
      </c>
      <c r="G37" s="405" t="s">
        <v>988</v>
      </c>
      <c r="O37" s="1075" t="s">
        <v>745</v>
      </c>
      <c r="AX37" s="1121" t="s">
        <v>989</v>
      </c>
      <c r="AZ37" s="1121" t="s">
        <v>634</v>
      </c>
      <c r="BE37" s="1121">
        <v>2035</v>
      </c>
    </row>
    <row customHeight="1" ht="11.25">
      <c r="A38" s="1075" t="s">
        <v>990</v>
      </c>
      <c r="E38" s="405" t="s">
        <v>991</v>
      </c>
      <c r="F38" s="1115" t="s">
        <v>992</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98</v>
      </c>
      <c r="AZ45" s="1121" t="s">
        <v>701</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1048</v>
      </c>
      <c r="AZ46" s="1121" t="s">
        <v>726</v>
      </c>
      <c r="BE46" s="1121">
        <v>2044</v>
      </c>
      <c r="BH46" s="1069" t="s">
        <v>1020</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1053</v>
      </c>
      <c r="AZ47" s="1121" t="s">
        <v>745</v>
      </c>
      <c r="BE47" s="1121">
        <v>2045</v>
      </c>
      <c r="BH47" s="1069" t="s">
        <v>1025</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761</v>
      </c>
      <c r="BE48" s="1121">
        <v>2046</v>
      </c>
      <c r="BH48" s="1069" t="s">
        <v>1029</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1066</v>
      </c>
      <c r="AZ49" s="1121" t="s">
        <v>777</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1072</v>
      </c>
      <c r="AZ50" s="1121" t="s">
        <v>793</v>
      </c>
      <c r="BE50" s="1121">
        <v>2048</v>
      </c>
      <c r="BH50" s="1069" t="s">
        <v>1036</v>
      </c>
      <c r="BJ50" s="1222" t="s">
        <v>1073</v>
      </c>
      <c r="BL50" s="1222" t="s">
        <v>1073</v>
      </c>
    </row>
    <row customHeight="1" ht="11.25">
      <c r="A51" s="1075" t="s">
        <v>1074</v>
      </c>
      <c r="E51" s="405" t="s">
        <v>1075</v>
      </c>
      <c r="F51" s="1115" t="s">
        <v>1076</v>
      </c>
      <c r="G51" s="1117" t="str">
        <f>IF(TITLE_PERIOD_START="","",TITLE_PERIOD_START)</f>
        <v>45365.57255787037</v>
      </c>
      <c r="H51" s="1117" t="str">
        <f>IF(TITLE_PERIOD_END="","",TITLE_PERIOD_END)</f>
        <v>45914.57261574074</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809</v>
      </c>
      <c r="BE51" s="1121">
        <v>2049</v>
      </c>
      <c r="BH51" s="1069" t="s">
        <v>1045</v>
      </c>
      <c r="BJ51" s="1222" t="s">
        <v>1078</v>
      </c>
      <c r="BL51" s="1222" t="s">
        <v>1078</v>
      </c>
    </row>
    <row customHeight="1" ht="11.25">
      <c r="A52" s="1075" t="s">
        <v>1079</v>
      </c>
      <c r="E52" s="405" t="s">
        <v>1080</v>
      </c>
      <c r="F52" s="1115" t="s">
        <v>1039</v>
      </c>
      <c r="G52" s="1117" t="str">
        <f>IF(TITLE_PERIOD_START="","",TITLE_PERIOD_START)</f>
        <v>45365.57255787037</v>
      </c>
      <c r="H52" s="1117" t="str">
        <f>IF(TITLE_PERIOD_END="","",TITLE_PERIOD_END)</f>
        <v>45914.57261574074</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1081</v>
      </c>
      <c r="AZ52" s="1121" t="s">
        <v>605</v>
      </c>
      <c r="BE52" s="1121">
        <v>2050</v>
      </c>
      <c r="BH52" s="1069" t="s">
        <v>1050</v>
      </c>
      <c r="BJ52" s="1222" t="s">
        <v>1020</v>
      </c>
      <c r="BL52" s="1222" t="s">
        <v>1020</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1025</v>
      </c>
      <c r="BL53" s="1222" t="s">
        <v>1025</v>
      </c>
    </row>
    <row customHeight="1" ht="11.25">
      <c r="A54" s="1075" t="s">
        <v>1086</v>
      </c>
      <c r="AX54" s="1121" t="s">
        <v>1087</v>
      </c>
      <c r="AZ54" s="1068" t="s">
        <v>1088</v>
      </c>
      <c r="BE54" s="1121">
        <v>2052</v>
      </c>
      <c r="BH54" s="1069" t="s">
        <v>1062</v>
      </c>
      <c r="BJ54" s="1222" t="s">
        <v>1029</v>
      </c>
      <c r="BL54" s="1222" t="s">
        <v>1029</v>
      </c>
    </row>
    <row customHeight="1" ht="11.25">
      <c r="A55" s="1075" t="s">
        <v>1089</v>
      </c>
      <c r="AX55" s="1121" t="s">
        <v>1090</v>
      </c>
      <c r="AZ55" s="1121" t="s">
        <v>607</v>
      </c>
      <c r="BE55" s="1121">
        <v>2053</v>
      </c>
      <c r="BH55" s="1071" t="s">
        <v>24</v>
      </c>
      <c r="BJ55" s="1222" t="s">
        <v>1067</v>
      </c>
      <c r="BL55" s="1222" t="s">
        <v>1067</v>
      </c>
    </row>
    <row customHeight="1" ht="11.25">
      <c r="A56" s="1075" t="s">
        <v>1091</v>
      </c>
      <c r="D56" s="1119" t="s">
        <v>1092</v>
      </c>
      <c r="E56" s="1095">
        <v>55</v>
      </c>
      <c r="F56" s="1075" t="s">
        <v>1093</v>
      </c>
      <c r="AX56" s="1121" t="s">
        <v>1094</v>
      </c>
      <c r="AZ56" s="1121" t="s">
        <v>636</v>
      </c>
      <c r="BE56" s="1121">
        <v>2054</v>
      </c>
      <c r="BH56" s="1071" t="s">
        <v>24</v>
      </c>
      <c r="BJ56" s="1222" t="s">
        <v>1036</v>
      </c>
      <c r="BL56" s="1222" t="s">
        <v>1036</v>
      </c>
    </row>
    <row customHeight="1" ht="11.25">
      <c r="A57" s="1075" t="s">
        <v>1095</v>
      </c>
      <c r="D57" s="1119" t="s">
        <v>1096</v>
      </c>
      <c r="E57" s="1095">
        <v>66</v>
      </c>
      <c r="F57" s="1075" t="s">
        <v>1093</v>
      </c>
      <c r="AX57" s="1121" t="s">
        <v>1097</v>
      </c>
      <c r="AZ57" s="1121" t="s">
        <v>671</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907</v>
      </c>
      <c r="F59" s="1075" t="s">
        <v>1102</v>
      </c>
      <c r="AX59" s="1121" t="s">
        <v>1103</v>
      </c>
      <c r="AZ59" s="1068" t="s">
        <v>1104</v>
      </c>
      <c r="BE59" s="1121">
        <v>2057</v>
      </c>
      <c r="BJ59" s="1222" t="s">
        <v>1055</v>
      </c>
      <c r="BL59" s="1222" t="s">
        <v>1055</v>
      </c>
    </row>
    <row customHeight="1" ht="11.25">
      <c r="A60" s="1075" t="s">
        <v>1105</v>
      </c>
      <c r="D60" s="1119" t="s">
        <v>1106</v>
      </c>
      <c r="E60" s="1095" t="s">
        <v>907</v>
      </c>
      <c r="F60" s="1075" t="s">
        <v>1102</v>
      </c>
      <c r="AX60" s="1121" t="s">
        <v>1107</v>
      </c>
      <c r="AZ60" s="1121" t="s">
        <v>608</v>
      </c>
      <c r="BE60" s="1121">
        <v>2058</v>
      </c>
      <c r="BJ60" s="1222" t="s">
        <v>1062</v>
      </c>
      <c r="BL60" s="1222" t="s">
        <v>1062</v>
      </c>
    </row>
    <row customHeight="1" ht="11.25">
      <c r="A61" s="1075" t="s">
        <v>1108</v>
      </c>
      <c r="D61" s="1119" t="s">
        <v>1109</v>
      </c>
      <c r="E61" s="1095">
        <v>26</v>
      </c>
      <c r="F61" s="1075" t="s">
        <v>1102</v>
      </c>
      <c r="AX61" s="1121" t="s">
        <v>1110</v>
      </c>
      <c r="AZ61" s="1121" t="s">
        <v>637</v>
      </c>
      <c r="BE61" s="1121">
        <v>2059</v>
      </c>
      <c r="BL61" s="1222" t="s">
        <v>1111</v>
      </c>
    </row>
    <row customHeight="1" ht="11.25">
      <c r="A62" s="1075" t="s">
        <v>1112</v>
      </c>
      <c r="D62" s="1119" t="s">
        <v>129</v>
      </c>
      <c r="E62" s="1095">
        <v>30</v>
      </c>
      <c r="F62" s="1075" t="s">
        <v>1102</v>
      </c>
      <c r="AZ62" s="1121" t="s">
        <v>672</v>
      </c>
      <c r="BE62" s="1121">
        <v>2060</v>
      </c>
      <c r="BL62" s="1222" t="s">
        <v>1113</v>
      </c>
    </row>
    <row customHeight="1" ht="11.25">
      <c r="A63" s="1075" t="s">
        <v>1114</v>
      </c>
      <c r="D63" s="1119" t="s">
        <v>1115</v>
      </c>
      <c r="E63" s="1095">
        <v>30</v>
      </c>
      <c r="F63" s="1075" t="s">
        <v>1102</v>
      </c>
      <c r="AZ63" s="1121" t="s">
        <v>704</v>
      </c>
      <c r="BE63" s="1121">
        <v>2061</v>
      </c>
    </row>
    <row customHeight="1" ht="11.25">
      <c r="A64" s="1075" t="s">
        <v>1116</v>
      </c>
      <c r="D64" s="1119" t="s">
        <v>1117</v>
      </c>
      <c r="E64" s="1095">
        <v>30</v>
      </c>
      <c r="F64" s="1075" t="s">
        <v>1102</v>
      </c>
      <c r="AZ64" s="1121" t="s">
        <v>727</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609</v>
      </c>
      <c r="BE67" s="1121">
        <v>2065</v>
      </c>
    </row>
    <row customHeight="1" ht="11.25">
      <c r="A68" s="1075" t="s">
        <v>1122</v>
      </c>
      <c r="AZ68" s="1121" t="s">
        <v>638</v>
      </c>
      <c r="BE68" s="1121">
        <v>2066</v>
      </c>
      <c r="BH68" s="1068" t="s">
        <v>1123</v>
      </c>
      <c r="BJ68" s="1068" t="s">
        <v>1124</v>
      </c>
      <c r="BL68" s="1068" t="s">
        <v>1125</v>
      </c>
      <c r="BN68" s="1068" t="s">
        <v>1126</v>
      </c>
    </row>
    <row customHeight="1" ht="11.25">
      <c r="A69" s="1075" t="s">
        <v>1127</v>
      </c>
      <c r="AZ69" s="1121" t="s">
        <v>673</v>
      </c>
      <c r="BE69" s="1121">
        <v>2067</v>
      </c>
      <c r="BH69" s="1069" t="s">
        <v>1128</v>
      </c>
      <c r="BI69" s="1118" t="s">
        <v>108</v>
      </c>
      <c r="BJ69" s="1069" t="s">
        <v>1129</v>
      </c>
      <c r="BK69" s="1118" t="s">
        <v>108</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618</v>
      </c>
      <c r="BH76" s="1069" t="s">
        <v>1158</v>
      </c>
      <c r="BJ76" s="1069" t="s">
        <v>1159</v>
      </c>
      <c r="BL76" s="1069" t="s">
        <v>1160</v>
      </c>
    </row>
    <row customHeight="1" ht="11.25">
      <c r="A77" s="1075" t="s">
        <v>1161</v>
      </c>
      <c r="AZ77" s="1121" t="s">
        <v>648</v>
      </c>
    </row>
    <row customHeight="1" ht="11.25">
      <c r="A78" s="1075" t="s">
        <v>1162</v>
      </c>
      <c r="AZ78" s="1121" t="s">
        <v>680</v>
      </c>
    </row>
    <row customHeight="1" ht="11.25">
      <c r="A79" s="1075" t="s">
        <v>1163</v>
      </c>
      <c r="AZ79" s="1121" t="s">
        <v>711</v>
      </c>
      <c r="BH79" s="1068" t="s">
        <v>1164</v>
      </c>
      <c r="BJ79" s="1068" t="s">
        <v>1165</v>
      </c>
      <c r="BL79" s="1068" t="s">
        <v>1166</v>
      </c>
    </row>
    <row customHeight="1" ht="11.25">
      <c r="A80" s="1075" t="s">
        <v>1167</v>
      </c>
      <c r="AZ80" s="1121" t="s">
        <v>732</v>
      </c>
      <c r="BH80" s="1069" t="s">
        <v>1168</v>
      </c>
      <c r="BJ80" s="1069" t="s">
        <v>1169</v>
      </c>
      <c r="BL80" s="1069" t="s">
        <v>1170</v>
      </c>
    </row>
    <row customHeight="1" ht="11.25">
      <c r="A81" s="1075" t="s">
        <v>1171</v>
      </c>
      <c r="AZ81" s="1121" t="s">
        <v>749</v>
      </c>
      <c r="BH81" s="1069" t="s">
        <v>1172</v>
      </c>
      <c r="BJ81" s="1069" t="s">
        <v>1173</v>
      </c>
      <c r="BL81" s="1069" t="s">
        <v>1174</v>
      </c>
    </row>
    <row customHeight="1" ht="11.25">
      <c r="A82" s="1075" t="s">
        <v>1175</v>
      </c>
      <c r="AZ82" s="1121" t="s">
        <v>763</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809</v>
      </c>
      <c r="BL100" s="1069" t="s">
        <v>809</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895</v>
      </c>
      <c r="BN108" s="1069" t="s">
        <v>1249</v>
      </c>
    </row>
    <row customHeight="1" ht="11.25">
      <c r="BH109" s="1069" t="s">
        <v>1250</v>
      </c>
    </row>
    <row customHeight="1" ht="11.25">
      <c r="BH110" s="1069" t="s">
        <v>1250</v>
      </c>
    </row>
    <row r="114" customHeight="1" ht="11.25">
      <c r="BH114" s="1068" t="s">
        <v>1251</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5F1C3-76EA-AC8D-114D-5F597E0D492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593</v>
      </c>
      <c r="E1" s="981" t="s">
        <v>992</v>
      </c>
      <c r="F1" s="981" t="s">
        <v>595</v>
      </c>
      <c r="G1" s="981" t="s">
        <v>1007</v>
      </c>
      <c r="H1" s="981" t="s">
        <v>1015</v>
      </c>
    </row>
    <row customHeight="1" ht="9">
      <c r="A2" s="984" t="s">
        <v>1254</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C8075E-0B07-7C01-3941-5191D10430A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593</v>
      </c>
      <c r="D2" s="839" t="s">
        <v>992</v>
      </c>
      <c r="E2" s="839" t="s">
        <v>595</v>
      </c>
      <c r="F2" s="839" t="s">
        <v>1007</v>
      </c>
      <c r="G2" s="839" t="s">
        <v>1015</v>
      </c>
      <c r="H2" s="841"/>
      <c r="I2" s="841"/>
      <c r="J2" s="841"/>
      <c r="K2" s="841"/>
      <c r="L2" s="841"/>
      <c r="M2" s="841"/>
      <c r="N2" s="841"/>
      <c r="O2" s="839" t="s">
        <v>593</v>
      </c>
      <c r="P2" s="839" t="s">
        <v>992</v>
      </c>
      <c r="Q2" s="839" t="s">
        <v>1007</v>
      </c>
      <c r="R2" s="839" t="s">
        <v>595</v>
      </c>
      <c r="S2" s="839" t="s">
        <v>1015</v>
      </c>
      <c r="T2" s="839" t="s">
        <v>593</v>
      </c>
      <c r="U2" s="839" t="s">
        <v>992</v>
      </c>
      <c r="V2" s="839" t="s">
        <v>1007</v>
      </c>
      <c r="W2" s="839" t="s">
        <v>595</v>
      </c>
      <c r="X2" s="839" t="s">
        <v>1015</v>
      </c>
      <c r="Y2" s="839"/>
      <c r="Z2" s="839" t="s">
        <v>593</v>
      </c>
      <c r="AA2" s="848" t="s">
        <v>992</v>
      </c>
      <c r="AB2" s="839" t="s">
        <v>1007</v>
      </c>
      <c r="AC2" s="839" t="s">
        <v>595</v>
      </c>
      <c r="AD2" s="839" t="s">
        <v>1015</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451</v>
      </c>
      <c r="P20" s="958" t="s">
        <v>451</v>
      </c>
      <c r="Q20" s="958" t="s">
        <v>451</v>
      </c>
      <c r="R20" s="958" t="s">
        <v>451</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1365</v>
      </c>
      <c r="R25" s="958" t="s">
        <v>297</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300</v>
      </c>
      <c r="Q29" s="958"/>
      <c r="R29" s="958" t="s">
        <v>300</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316</v>
      </c>
      <c r="Q53" s="958" t="s">
        <v>316</v>
      </c>
      <c r="R53" s="958" t="s">
        <v>316</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151</v>
      </c>
      <c r="Q91" s="958" t="s">
        <v>151</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152</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954</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F5204-B83F-79A6-6287-D88C025E522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45365.5727662037</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13/3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1567</v>
      </c>
      <c r="P15" s="2190"/>
      <c r="Q15" s="2190"/>
      <c r="R15" s="2190"/>
      <c r="S15" s="2190"/>
      <c r="T15" s="2190"/>
      <c r="U15" s="2191"/>
      <c r="V15" s="2192" t="s">
        <v>487</v>
      </c>
      <c r="W15" s="2195" t="s">
        <v>1568</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8C4AC-E0FC-F806-751F-4043FCB74BC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45365.5727662037</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1567</v>
      </c>
      <c r="P15" s="2190"/>
      <c r="Q15" s="2190"/>
      <c r="R15" s="2190"/>
      <c r="S15" s="2190"/>
      <c r="T15" s="2190"/>
      <c r="U15" s="2191"/>
      <c r="V15" s="2192" t="s">
        <v>487</v>
      </c>
      <c r="W15" s="2195" t="s">
        <v>1568</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511CF-FF47-8377-4F6A-C979D4F9999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45365.5727662037</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1567</v>
      </c>
      <c r="P15" s="2190"/>
      <c r="Q15" s="2190"/>
      <c r="R15" s="2190"/>
      <c r="S15" s="2190"/>
      <c r="T15" s="2190"/>
      <c r="U15" s="2191"/>
      <c r="V15" s="2192" t="s">
        <v>487</v>
      </c>
      <c r="W15" s="2195" t="s">
        <v>1568</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BD2EA-213E-ADB1-FFCB-DE38FBD2385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1585</v>
      </c>
      <c r="N15" s="1225"/>
      <c r="O15" s="2029" t="s">
        <v>1586</v>
      </c>
      <c r="P15" s="2028" t="s">
        <v>1587</v>
      </c>
      <c r="Q15" s="2028" t="s">
        <v>1567</v>
      </c>
      <c r="R15" s="2028"/>
      <c r="S15" s="2028"/>
      <c r="T15" s="2028"/>
      <c r="U15" s="2028"/>
      <c r="V15" s="2029" t="s">
        <v>487</v>
      </c>
      <c r="W15" s="2280" t="s">
        <v>1568</v>
      </c>
      <c r="X15" s="1948"/>
    </row>
    <row customHeight="1" ht="25.5">
      <c r="J16" s="368"/>
      <c r="K16" s="368"/>
      <c r="L16" s="2029"/>
      <c r="M16" s="2029"/>
      <c r="N16" s="1225"/>
      <c r="O16" s="2029"/>
      <c r="P16" s="2028"/>
      <c r="Q16" s="2028" t="s">
        <v>1588</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268</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ED896-EC5F-83DB-D286-34481B20E60B}" mc:Ignorable="x14ac xr xr2 xr3">
  <sheetPr>
    <tabColor theme="6" tint="0.4"/>
  </sheetPr>
  <dimension ref="A1:L49"/>
  <sheetViews>
    <sheetView topLeftCell="C16"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1592</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1593</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1594</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1595</v>
      </c>
      <c r="F10" s="1701"/>
      <c r="G10" s="1705"/>
      <c r="H10" s="1701" t="s">
        <v>296</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429</v>
      </c>
      <c r="E22" s="173" t="s">
        <v>1598</v>
      </c>
      <c r="F22" s="177"/>
      <c r="G22" s="1767">
        <v>45384.6072337963</v>
      </c>
      <c r="H22" s="177" t="s">
        <v>296</v>
      </c>
      <c r="I22" s="131" t="s">
        <v>1599</v>
      </c>
    </row>
    <row customHeight="1" ht="45">
      <c r="A23" s="1714"/>
      <c r="C23" s="76"/>
      <c r="D23" s="127" t="s">
        <v>441</v>
      </c>
      <c r="E23" s="173" t="s">
        <v>1600</v>
      </c>
      <c r="F23" s="177"/>
      <c r="G23" s="2458" t="s">
        <v>1601</v>
      </c>
      <c r="H23" s="2459" t="s">
        <v>1602</v>
      </c>
      <c r="I23" s="237" t="s">
        <v>1603</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296</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38.33333333333333">
      <c r="A26" s="1714"/>
      <c r="C26" s="76"/>
      <c r="D26" s="127" t="s">
        <v>316</v>
      </c>
      <c r="E26" s="178" t="s">
        <v>1605</v>
      </c>
      <c r="F26" s="177"/>
      <c r="G26" s="177" t="s">
        <v>296</v>
      </c>
      <c r="H26" s="192" t="s">
        <v>1606</v>
      </c>
      <c r="I26" s="1988" t="s">
        <v>1607</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296</v>
      </c>
      <c r="I29" s="1988" t="s">
        <v>1609</v>
      </c>
    </row>
    <row s="1666" customFormat="1" customHeight="1" ht="18.75">
      <c r="A30" s="1714"/>
      <c r="B30" s="1389"/>
      <c r="C30" s="1760" t="s">
        <v>391</v>
      </c>
      <c r="D30" s="2023" t="s">
        <v>1479</v>
      </c>
      <c r="E30" s="2284" t="s">
        <v>1592</v>
      </c>
      <c r="F30" s="2348"/>
      <c r="G30" s="2134" t="s">
        <v>1610</v>
      </c>
      <c r="H30" s="2348" t="s">
        <v>296</v>
      </c>
      <c r="I30" s="1666"/>
      <c r="J30" s="1666"/>
      <c r="K30" s="1655"/>
      <c r="L30" s="1655"/>
    </row>
    <row s="1666" customFormat="1" customHeight="1" ht="18.75">
      <c r="A31" s="1714"/>
      <c r="B31" s="1389"/>
      <c r="C31" s="1760" t="s">
        <v>391</v>
      </c>
      <c r="D31" s="2023" t="s">
        <v>1611</v>
      </c>
      <c r="E31" s="2284" t="s">
        <v>1592</v>
      </c>
      <c r="F31" s="2348"/>
      <c r="G31" s="2134" t="s">
        <v>1612</v>
      </c>
      <c r="H31" s="2348" t="s">
        <v>296</v>
      </c>
      <c r="I31" s="1666"/>
      <c r="J31" s="1666"/>
      <c r="K31" s="1655"/>
      <c r="L31" s="1655"/>
    </row>
    <row s="1666" customFormat="1" customHeight="1" ht="18.75">
      <c r="A32" s="1714"/>
      <c r="B32" s="1389"/>
      <c r="C32" s="1760" t="s">
        <v>391</v>
      </c>
      <c r="D32" s="2023" t="s">
        <v>1613</v>
      </c>
      <c r="E32" s="2284" t="s">
        <v>1592</v>
      </c>
      <c r="F32" s="2348"/>
      <c r="G32" s="2134" t="s">
        <v>1614</v>
      </c>
      <c r="H32" s="2348" t="s">
        <v>296</v>
      </c>
      <c r="I32" s="1666"/>
      <c r="J32" s="1666"/>
      <c r="K32" s="1655"/>
      <c r="L32" s="1655"/>
    </row>
    <row s="1666" customFormat="1" customHeight="1" ht="18.75">
      <c r="A33" s="1714"/>
      <c r="B33" s="1389"/>
      <c r="C33" s="1760" t="s">
        <v>391</v>
      </c>
      <c r="D33" s="2023" t="s">
        <v>1615</v>
      </c>
      <c r="E33" s="2284" t="s">
        <v>1592</v>
      </c>
      <c r="F33" s="2348"/>
      <c r="G33" s="2134" t="s">
        <v>1616</v>
      </c>
      <c r="H33" s="2348" t="s">
        <v>296</v>
      </c>
      <c r="I33" s="1666"/>
      <c r="J33" s="1666"/>
      <c r="K33" s="1655"/>
      <c r="L33" s="1655"/>
    </row>
    <row s="1666" customFormat="1" customHeight="1" ht="18.75">
      <c r="A34" s="1714"/>
      <c r="B34" s="1389"/>
      <c r="C34" s="1760" t="s">
        <v>391</v>
      </c>
      <c r="D34" s="2023" t="s">
        <v>1617</v>
      </c>
      <c r="E34" s="2284" t="s">
        <v>1592</v>
      </c>
      <c r="F34" s="2348"/>
      <c r="G34" s="2134" t="s">
        <v>1618</v>
      </c>
      <c r="H34" s="2348" t="s">
        <v>296</v>
      </c>
      <c r="I34" s="1666"/>
      <c r="J34" s="1666"/>
      <c r="K34" s="1655"/>
      <c r="L34" s="1655"/>
    </row>
    <row s="1666" customFormat="1" customHeight="1" ht="18.75">
      <c r="A35" s="1714"/>
      <c r="B35" s="1389"/>
      <c r="C35" s="1760" t="s">
        <v>391</v>
      </c>
      <c r="D35" s="2023" t="s">
        <v>1619</v>
      </c>
      <c r="E35" s="2284" t="s">
        <v>1592</v>
      </c>
      <c r="F35" s="2348"/>
      <c r="G35" s="2134" t="s">
        <v>1620</v>
      </c>
      <c r="H35" s="2348" t="s">
        <v>296</v>
      </c>
      <c r="I35" s="1666"/>
      <c r="J35" s="1666"/>
      <c r="K35" s="1655"/>
      <c r="L35" s="1655"/>
    </row>
    <row s="1666" customFormat="1" customHeight="1" ht="18.75">
      <c r="A36" s="1714"/>
      <c r="B36" s="1389"/>
      <c r="C36" s="1760" t="s">
        <v>391</v>
      </c>
      <c r="D36" s="2023" t="s">
        <v>1621</v>
      </c>
      <c r="E36" s="2284" t="s">
        <v>1592</v>
      </c>
      <c r="F36" s="2348"/>
      <c r="G36" s="2134" t="s">
        <v>1622</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1469</v>
      </c>
      <c r="E40" s="185" t="s">
        <v>1593</v>
      </c>
      <c r="F40" s="177"/>
      <c r="G40" s="236" t="s">
        <v>1623</v>
      </c>
      <c r="H40" s="177" t="s">
        <v>296</v>
      </c>
      <c r="I40" s="1988" t="s">
        <v>1624</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1625</v>
      </c>
      <c r="E43" s="185" t="s">
        <v>1594</v>
      </c>
      <c r="F43" s="177"/>
      <c r="G43" s="236" t="s">
        <v>1626</v>
      </c>
      <c r="H43" s="177" t="s">
        <v>296</v>
      </c>
      <c r="I43" s="1964" t="s">
        <v>1627</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1628</v>
      </c>
      <c r="E46" s="185" t="s">
        <v>1595</v>
      </c>
      <c r="F46" s="177"/>
      <c r="G46" s="186" t="s">
        <v>1629</v>
      </c>
      <c r="H46" s="177" t="s">
        <v>296</v>
      </c>
      <c r="I46" s="1988" t="s">
        <v>1630</v>
      </c>
      <c r="L46" s="135" t="s">
        <v>1596</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4DEDBA07-CC8E-0EDA-95DF-B8AF8E951A44}"/>
    <hyperlink ref="H23" r:id="rId3" xr:uid="{B757DA37-08B9-1A3F-AE2F-1D14DC26AAA2}"/>
    <hyperlink ref="H24" r:id="rId4" tooltip="https://portal.eias.ru/Portal/DownloadPage.aspx?type=12&amp;guid=952bb972-ca8e-488b-bd0f-6fcbb1118de8" xr:uid="{D8D4B172-CEE9-8D23-52D7-1A55867D4B1E}"/>
    <hyperlink ref="H26" r:id="rId5" tooltip="https://portal.eias.ru/Portal/DownloadPage.aspx?type=12&amp;guid=2543cbc4-1794-46c2-9b60-f8ddc324e6ee" xr:uid="{187BFB8C-C944-5CCF-1EBF-A1A39472EED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071D8-3C41-00E1-DE97-BFD42D8D5D1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9B2A3-C5DC-D323-4494-54A5ACFF61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EDE46-73E7-D79D-4658-BFEBFB90859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1634</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296</v>
      </c>
      <c r="G17" s="675"/>
      <c r="H17" s="675"/>
      <c r="I17" s="675"/>
      <c r="J17" s="675"/>
      <c r="K17" s="270" t="s">
        <v>1642</v>
      </c>
    </row>
    <row customHeight="1" ht="45">
      <c r="A18" s="503"/>
      <c r="C18" s="524"/>
      <c r="D18" s="519">
        <v>4</v>
      </c>
      <c r="E18" s="260" t="s">
        <v>1643</v>
      </c>
      <c r="F18" s="519" t="s">
        <v>296</v>
      </c>
      <c r="G18" s="807" t="s">
        <v>296</v>
      </c>
      <c r="H18" s="808" t="s">
        <v>296</v>
      </c>
      <c r="I18" s="519" t="s">
        <v>296</v>
      </c>
      <c r="J18" s="576" t="s">
        <v>296</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CF5D7-F545-F5FE-49AE-265658C75D63}"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1634</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1657</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DEC4F-6129-203C-00C6-4DEAB6F97E15}"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296</v>
      </c>
      <c r="G3" s="683"/>
      <c r="H3" s="399"/>
      <c r="I3" s="683"/>
      <c r="J3" s="399"/>
      <c r="K3" s="270" t="s">
        <v>1660</v>
      </c>
    </row>
    <row customHeight="1" ht="15" hidden="1">
      <c r="A4" s="503"/>
      <c r="B4" s="2295"/>
      <c r="C4" s="2296"/>
      <c r="D4" s="686" t="str">
        <f>B3&amp;".2"</f>
        <v>.2</v>
      </c>
      <c r="E4" s="687" t="s">
        <v>1661</v>
      </c>
      <c r="F4" s="688" t="s">
        <v>296</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296</v>
      </c>
      <c r="G6" s="683"/>
      <c r="H6" s="399"/>
      <c r="I6" s="683"/>
      <c r="J6" s="399"/>
      <c r="K6" s="270" t="s">
        <v>1664</v>
      </c>
    </row>
    <row customHeight="1" ht="15" hidden="1">
      <c r="A7" s="503"/>
      <c r="B7" s="2295"/>
      <c r="C7" s="2296"/>
      <c r="D7" s="686" t="str">
        <f>B6&amp;".2"</f>
        <v>.2</v>
      </c>
      <c r="E7" s="687" t="s">
        <v>1661</v>
      </c>
      <c r="F7" s="688" t="s">
        <v>296</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296</v>
      </c>
      <c r="G9" s="694" t="s">
        <v>24</v>
      </c>
      <c r="H9" s="399" t="s">
        <v>24</v>
      </c>
      <c r="I9" s="694" t="s">
        <v>24</v>
      </c>
      <c r="J9" s="399" t="s">
        <v>24</v>
      </c>
      <c r="K9" s="270"/>
    </row>
    <row customHeight="1" ht="15" hidden="1">
      <c r="A10" s="503"/>
      <c r="B10" s="2295"/>
      <c r="C10" s="2296"/>
      <c r="D10" s="686" t="str">
        <f>B9&amp;".2"</f>
        <v>.2</v>
      </c>
      <c r="E10" s="687" t="s">
        <v>1666</v>
      </c>
      <c r="F10" s="688" t="s">
        <v>296</v>
      </c>
      <c r="G10" s="1762" t="s">
        <v>24</v>
      </c>
      <c r="H10" s="399" t="s">
        <v>24</v>
      </c>
      <c r="I10" s="1762" t="s">
        <v>24</v>
      </c>
      <c r="J10" s="399" t="s">
        <v>24</v>
      </c>
      <c r="K10" s="270" t="s">
        <v>1667</v>
      </c>
    </row>
    <row customHeight="1" ht="15" hidden="1">
      <c r="A11" s="503"/>
      <c r="B11" s="2295"/>
      <c r="C11" s="2296"/>
      <c r="D11" s="686" t="str">
        <f>B9&amp;".3"</f>
        <v>.3</v>
      </c>
      <c r="E11" s="687" t="s">
        <v>1668</v>
      </c>
      <c r="F11" s="688" t="s">
        <v>296</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296</v>
      </c>
      <c r="G13" s="694" t="s">
        <v>24</v>
      </c>
      <c r="H13" s="399" t="s">
        <v>24</v>
      </c>
      <c r="I13" s="694" t="s">
        <v>24</v>
      </c>
      <c r="J13" s="399" t="s">
        <v>24</v>
      </c>
      <c r="K13" s="270" t="s">
        <v>1671</v>
      </c>
    </row>
    <row customHeight="1" ht="15" hidden="1">
      <c r="B14" s="2295"/>
      <c r="C14" s="2296"/>
      <c r="D14" s="686" t="str">
        <f>B13&amp;".2"</f>
        <v>.2</v>
      </c>
      <c r="E14" s="687" t="s">
        <v>1672</v>
      </c>
      <c r="F14" s="688" t="s">
        <v>296</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1634</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296</v>
      </c>
      <c r="G32" s="811" t="s">
        <v>296</v>
      </c>
      <c r="H32" s="811" t="s">
        <v>296</v>
      </c>
      <c r="I32" s="688" t="s">
        <v>296</v>
      </c>
      <c r="J32" s="688" t="s">
        <v>296</v>
      </c>
      <c r="K32" s="270"/>
    </row>
    <row customHeight="1" ht="11.25">
      <c r="A33" s="503"/>
      <c r="C33" s="503"/>
      <c r="D33" s="335"/>
      <c r="E33" s="578" t="s">
        <v>1569</v>
      </c>
      <c r="F33" s="570"/>
      <c r="G33" s="570"/>
      <c r="H33" s="570"/>
      <c r="I33" s="570"/>
      <c r="J33" s="570"/>
      <c r="K33" s="571"/>
      <c r="U33" s="503"/>
    </row>
    <row customHeight="1" ht="22.5">
      <c r="A34" s="503"/>
      <c r="B34" s="579" t="s">
        <v>448</v>
      </c>
      <c r="C34" s="524"/>
      <c r="D34" s="689">
        <v>2</v>
      </c>
      <c r="E34" s="690" t="s">
        <v>1677</v>
      </c>
      <c r="F34" s="818" t="s">
        <v>296</v>
      </c>
      <c r="G34" s="818" t="s">
        <v>296</v>
      </c>
      <c r="H34" s="818" t="s">
        <v>296</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296</v>
      </c>
      <c r="G36" s="812" t="s">
        <v>1681</v>
      </c>
      <c r="H36" s="811" t="s">
        <v>296</v>
      </c>
      <c r="I36" s="522" t="s">
        <v>1681</v>
      </c>
      <c r="J36" s="688" t="s">
        <v>296</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296</v>
      </c>
      <c r="G38" s="812" t="s">
        <v>1681</v>
      </c>
      <c r="H38" s="813" t="s">
        <v>296</v>
      </c>
      <c r="I38" s="522" t="s">
        <v>1681</v>
      </c>
      <c r="J38" s="519" t="s">
        <v>296</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DC657-42AD-B5AD-5023-47B5F5BFFD35}"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45365.5727662037</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13/3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1688</v>
      </c>
      <c r="H14" s="2300"/>
      <c r="I14" s="2301"/>
      <c r="J14" s="2045" t="s">
        <v>293</v>
      </c>
      <c r="K14" s="2045" t="s">
        <v>382</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230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235</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240</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245</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250</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255</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262</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296</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230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235</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240</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245</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250</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255</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262</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296</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230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235</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240</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245</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250</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255</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262</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296</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230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235</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240</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245</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250</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255</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262</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296</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230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235</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240</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245</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250</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255</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262</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296</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DF794-1043-26BE-C45E-DD4371AE1BC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1702</v>
      </c>
      <c r="W38" s="2177" t="s">
        <v>492</v>
      </c>
      <c r="X38" s="2178"/>
      <c r="Y38" s="2177" t="s">
        <v>493</v>
      </c>
      <c r="Z38" s="2184"/>
      <c r="AA38" s="2178"/>
      <c r="AB38" s="2193"/>
      <c r="AC38" s="1375" t="s">
        <v>1702</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1703</v>
      </c>
      <c r="J39" s="1387" t="s">
        <v>499</v>
      </c>
      <c r="K39" s="1387" t="s">
        <v>1704</v>
      </c>
      <c r="L39" s="1387" t="s">
        <v>475</v>
      </c>
      <c r="Q39" s="368"/>
      <c r="R39" s="368"/>
      <c r="S39" s="2188"/>
      <c r="T39" s="2029"/>
      <c r="U39" s="282"/>
      <c r="V39" s="1375" t="s">
        <v>1705</v>
      </c>
      <c r="W39" s="1230" t="s">
        <v>1706</v>
      </c>
      <c r="X39" s="1230" t="s">
        <v>1707</v>
      </c>
      <c r="Y39" s="1380" t="s">
        <v>503</v>
      </c>
      <c r="Z39" s="2185" t="s">
        <v>504</v>
      </c>
      <c r="AA39" s="2186"/>
      <c r="AB39" s="2194"/>
      <c r="AC39" s="1375" t="s">
        <v>1705</v>
      </c>
      <c r="AD39" s="1230" t="s">
        <v>1706</v>
      </c>
      <c r="AE39" s="1230" t="s">
        <v>1707</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211</v>
      </c>
      <c r="B45" s="1386" t="s">
        <v>212</v>
      </c>
      <c r="C45" s="1386" t="s">
        <v>213</v>
      </c>
      <c r="D45" s="1386" t="s">
        <v>1708</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211</v>
      </c>
      <c r="B46" s="1386" t="s">
        <v>212</v>
      </c>
      <c r="C46" s="1386" t="s">
        <v>213</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211</v>
      </c>
      <c r="B49" s="1386" t="s">
        <v>212</v>
      </c>
      <c r="C49" s="1386" t="s">
        <v>213</v>
      </c>
      <c r="D49" s="1386" t="s">
        <v>1708</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63668-0AE3-F265-119B-97F1E15C06D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1702</v>
      </c>
      <c r="W38" s="2177" t="s">
        <v>492</v>
      </c>
      <c r="X38" s="2178"/>
      <c r="Y38" s="2177" t="s">
        <v>493</v>
      </c>
      <c r="Z38" s="2184"/>
      <c r="AA38" s="2178"/>
      <c r="AB38" s="2193"/>
      <c r="AC38" s="1475" t="s">
        <v>1702</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1703</v>
      </c>
      <c r="J39" s="1387" t="s">
        <v>499</v>
      </c>
      <c r="K39" s="1387" t="s">
        <v>1704</v>
      </c>
      <c r="L39" s="1387" t="s">
        <v>475</v>
      </c>
      <c r="Q39" s="368"/>
      <c r="R39" s="368"/>
      <c r="S39" s="2188"/>
      <c r="T39" s="2029"/>
      <c r="U39" s="282"/>
      <c r="V39" s="1475" t="s">
        <v>1705</v>
      </c>
      <c r="W39" s="1230" t="s">
        <v>1706</v>
      </c>
      <c r="X39" s="1230" t="s">
        <v>1707</v>
      </c>
      <c r="Y39" s="1478" t="s">
        <v>503</v>
      </c>
      <c r="Z39" s="2185" t="s">
        <v>504</v>
      </c>
      <c r="AA39" s="2186"/>
      <c r="AB39" s="2194"/>
      <c r="AC39" s="1475" t="s">
        <v>1705</v>
      </c>
      <c r="AD39" s="1230" t="s">
        <v>1706</v>
      </c>
      <c r="AE39" s="1230" t="s">
        <v>1707</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216</v>
      </c>
      <c r="B45" s="1386" t="s">
        <v>217</v>
      </c>
      <c r="C45" s="1386" t="s">
        <v>218</v>
      </c>
      <c r="D45" s="1386" t="s">
        <v>1711</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216</v>
      </c>
      <c r="B46" s="1386" t="s">
        <v>217</v>
      </c>
      <c r="C46" s="1386" t="s">
        <v>218</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216</v>
      </c>
      <c r="B49" s="1386" t="s">
        <v>217</v>
      </c>
      <c r="C49" s="1386" t="s">
        <v>218</v>
      </c>
      <c r="D49" s="1386" t="s">
        <v>1711</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E012B-9E0B-519B-9AC8-B7393D95E3E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1702</v>
      </c>
      <c r="W38" s="2177" t="s">
        <v>492</v>
      </c>
      <c r="X38" s="2178"/>
      <c r="Y38" s="2177" t="s">
        <v>493</v>
      </c>
      <c r="Z38" s="2184"/>
      <c r="AA38" s="2178"/>
      <c r="AB38" s="2193"/>
      <c r="AC38" s="1475" t="s">
        <v>1702</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1703</v>
      </c>
      <c r="J39" s="1387" t="s">
        <v>499</v>
      </c>
      <c r="K39" s="1387" t="s">
        <v>1704</v>
      </c>
      <c r="L39" s="1387" t="s">
        <v>475</v>
      </c>
      <c r="Q39" s="368"/>
      <c r="R39" s="368"/>
      <c r="S39" s="2188"/>
      <c r="T39" s="2029"/>
      <c r="U39" s="282"/>
      <c r="V39" s="1475" t="s">
        <v>1705</v>
      </c>
      <c r="W39" s="1230" t="s">
        <v>1706</v>
      </c>
      <c r="X39" s="1230" t="s">
        <v>1707</v>
      </c>
      <c r="Y39" s="1478" t="s">
        <v>503</v>
      </c>
      <c r="Z39" s="2185" t="s">
        <v>504</v>
      </c>
      <c r="AA39" s="2186"/>
      <c r="AB39" s="2194"/>
      <c r="AC39" s="1475" t="s">
        <v>1705</v>
      </c>
      <c r="AD39" s="1230" t="s">
        <v>1706</v>
      </c>
      <c r="AE39" s="1230" t="s">
        <v>1707</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221</v>
      </c>
      <c r="B45" s="1386" t="s">
        <v>222</v>
      </c>
      <c r="C45" s="1386" t="s">
        <v>223</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221</v>
      </c>
      <c r="B46" s="1386" t="s">
        <v>222</v>
      </c>
      <c r="C46" s="1386" t="s">
        <v>223</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221</v>
      </c>
      <c r="B49" s="1386" t="s">
        <v>222</v>
      </c>
      <c r="C49" s="1386" t="s">
        <v>223</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36F52-E604-BB1F-1DBA-03FF7AFF91C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1702</v>
      </c>
      <c r="W38" s="2177" t="s">
        <v>492</v>
      </c>
      <c r="X38" s="2178"/>
      <c r="Y38" s="2177" t="s">
        <v>493</v>
      </c>
      <c r="Z38" s="2184"/>
      <c r="AA38" s="2178"/>
      <c r="AB38" s="2193"/>
      <c r="AC38" s="1475" t="s">
        <v>1702</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1703</v>
      </c>
      <c r="J39" s="1387" t="s">
        <v>499</v>
      </c>
      <c r="K39" s="1387" t="s">
        <v>1704</v>
      </c>
      <c r="L39" s="1387" t="s">
        <v>475</v>
      </c>
      <c r="Q39" s="368"/>
      <c r="R39" s="368"/>
      <c r="S39" s="2188"/>
      <c r="T39" s="2029"/>
      <c r="U39" s="282"/>
      <c r="V39" s="1475" t="s">
        <v>1705</v>
      </c>
      <c r="W39" s="1230" t="s">
        <v>1706</v>
      </c>
      <c r="X39" s="1230" t="s">
        <v>1707</v>
      </c>
      <c r="Y39" s="1478" t="s">
        <v>503</v>
      </c>
      <c r="Z39" s="2185" t="s">
        <v>504</v>
      </c>
      <c r="AA39" s="2186"/>
      <c r="AB39" s="2194"/>
      <c r="AC39" s="1475" t="s">
        <v>1705</v>
      </c>
      <c r="AD39" s="1230" t="s">
        <v>1706</v>
      </c>
      <c r="AE39" s="1230" t="s">
        <v>1707</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226</v>
      </c>
      <c r="B45" s="1386" t="s">
        <v>227</v>
      </c>
      <c r="C45" s="1386" t="s">
        <v>228</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226</v>
      </c>
      <c r="B46" s="1386" t="s">
        <v>227</v>
      </c>
      <c r="C46" s="1386" t="s">
        <v>228</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226</v>
      </c>
      <c r="B49" s="1386" t="s">
        <v>227</v>
      </c>
      <c r="C49" s="1386" t="s">
        <v>228</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6C527-15F4-D0FB-B618-86C56255A8B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1719</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45365.5727662037</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45365.5727662037</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1720</v>
      </c>
      <c r="U41" s="281"/>
      <c r="V41" s="2189" t="s">
        <v>486</v>
      </c>
      <c r="W41" s="2190"/>
      <c r="X41" s="2190"/>
      <c r="Y41" s="2190"/>
      <c r="Z41" s="2190"/>
      <c r="AA41" s="2190"/>
      <c r="AB41" s="2191"/>
      <c r="AC41" s="2192" t="s">
        <v>487</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231</v>
      </c>
      <c r="B47" s="1386" t="s">
        <v>232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231</v>
      </c>
      <c r="B48" s="1386" t="s">
        <v>232</v>
      </c>
      <c r="C48" s="1386" t="s">
        <v>233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231</v>
      </c>
      <c r="B49" s="1366" t="s">
        <v>232</v>
      </c>
      <c r="C49" s="1366" t="s">
        <v>233</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231</v>
      </c>
      <c r="B50" s="1366" t="s">
        <v>232</v>
      </c>
      <c r="C50" s="1366" t="s">
        <v>233</v>
      </c>
      <c r="D50" s="1366" t="s">
        <v>1728</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231</v>
      </c>
      <c r="B51" s="1366" t="s">
        <v>232</v>
      </c>
      <c r="C51" s="1366" t="s">
        <v>233</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231</v>
      </c>
      <c r="B52" s="1386" t="s">
        <v>232</v>
      </c>
      <c r="C52" s="1386" t="s">
        <v>233</v>
      </c>
      <c r="D52" s="1386" t="s">
        <v>1728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231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231</v>
      </c>
      <c r="B56" s="1386" t="s">
        <v>232</v>
      </c>
      <c r="C56" s="1386" t="s">
        <v>233</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231</v>
      </c>
      <c r="B57" s="1386" t="s">
        <v>232</v>
      </c>
      <c r="C57" s="1386" t="s">
        <v>233</v>
      </c>
      <c r="D57" s="1386" t="s">
        <v>1728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231</v>
      </c>
      <c r="B58" s="1366" t="s">
        <v>232</v>
      </c>
      <c r="C58" s="1366" t="s">
        <v>233</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231</v>
      </c>
      <c r="B59" s="1366" t="s">
        <v>232</v>
      </c>
      <c r="C59" s="1366" t="s">
        <v>233</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231</v>
      </c>
      <c r="B60" s="1366" t="s">
        <v>232</v>
      </c>
      <c r="C60" s="1366" t="s">
        <v>233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231</v>
      </c>
      <c r="B61" s="1366" t="s">
        <v>232</v>
      </c>
      <c r="C61" s="1337"/>
      <c r="D61" s="1337"/>
      <c r="E61" s="2174"/>
      <c r="F61" s="2173"/>
      <c r="G61" s="1337"/>
      <c r="H61" s="1337"/>
      <c r="I61" s="1337"/>
      <c r="J61" s="1337"/>
      <c r="K61" s="1337"/>
      <c r="L61" s="148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231</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48638-2E6B-0FD3-E56C-5BA50886D4D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1731</v>
      </c>
      <c r="D2" s="1669"/>
      <c r="E2" s="544">
        <f>B2</f>
        <v>0</v>
      </c>
      <c r="F2" s="545"/>
      <c r="G2" s="1677" t="s">
        <v>428</v>
      </c>
      <c r="H2" s="1677" t="s">
        <v>428</v>
      </c>
      <c r="I2" s="1677" t="s">
        <v>428</v>
      </c>
      <c r="J2" s="270" t="s">
        <v>1732</v>
      </c>
      <c r="K2" s="541"/>
    </row>
    <row s="1673" customFormat="1" customHeight="1" ht="0.75" hidden="1">
      <c r="B3" s="1920"/>
      <c r="C3" s="1168"/>
      <c r="D3" s="546"/>
      <c r="E3" s="547"/>
      <c r="F3" s="548" t="s">
        <v>1733</v>
      </c>
      <c r="G3" s="549"/>
      <c r="H3" s="549">
        <f>H4*H5+H7</f>
        <v>0</v>
      </c>
      <c r="I3" s="549">
        <f>I4*I5+I6</f>
        <v>0</v>
      </c>
      <c r="J3" s="550"/>
    </row>
    <row customHeight="1" ht="23.25" hidden="1">
      <c r="B4" s="1920"/>
      <c r="C4" s="1168"/>
      <c r="D4" s="1669"/>
      <c r="E4" s="544" t="str">
        <f>B2&amp;".1"</f>
        <v>.1</v>
      </c>
      <c r="F4" s="551" t="s">
        <v>1734</v>
      </c>
      <c r="G4" s="552"/>
      <c r="H4" s="539"/>
      <c r="I4" s="539"/>
      <c r="J4" s="270" t="s">
        <v>1735</v>
      </c>
      <c r="K4" s="541"/>
    </row>
    <row customHeight="1" ht="18.75" hidden="1">
      <c r="B5" s="1920"/>
      <c r="C5" s="1168"/>
      <c r="D5" s="1669"/>
      <c r="E5" s="544" t="str">
        <f>B2&amp;".2"</f>
        <v>.2</v>
      </c>
      <c r="F5" s="551" t="s">
        <v>1736</v>
      </c>
      <c r="G5" s="1677" t="s">
        <v>1737</v>
      </c>
      <c r="H5" s="539"/>
      <c r="I5" s="539"/>
      <c r="J5" s="270"/>
      <c r="K5" s="541"/>
    </row>
    <row customHeight="1" ht="18.75" hidden="1">
      <c r="B6" s="1920"/>
      <c r="C6" s="1168"/>
      <c r="D6" s="1669"/>
      <c r="E6" s="544" t="str">
        <f>B2&amp;".3"</f>
        <v>.3</v>
      </c>
      <c r="F6" s="551" t="s">
        <v>1738</v>
      </c>
      <c r="G6" s="1677" t="s">
        <v>1737</v>
      </c>
      <c r="H6" s="539"/>
      <c r="I6" s="539"/>
      <c r="J6" s="270"/>
      <c r="K6" s="541"/>
    </row>
    <row customHeight="1" ht="18.75" hidden="1">
      <c r="B7" s="1920"/>
      <c r="C7" s="1168"/>
      <c r="D7" s="1669"/>
      <c r="E7" s="544" t="str">
        <f>B2&amp;".4"</f>
        <v>.4</v>
      </c>
      <c r="F7" s="551" t="s">
        <v>1739</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1737</v>
      </c>
      <c r="H9" s="539"/>
      <c r="I9" s="539"/>
      <c r="J9" s="540" t="s">
        <v>1740</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1741</v>
      </c>
      <c r="K11" s="541"/>
    </row>
    <row customHeight="1" ht="11.25" hidden="1"/>
    <row customHeight="1" ht="22.5" hidden="1">
      <c r="D13" s="1669"/>
      <c r="E13" s="544"/>
      <c r="F13" s="538"/>
      <c r="G13" s="970" t="s">
        <v>1651</v>
      </c>
      <c r="H13" s="543"/>
      <c r="I13" s="543"/>
      <c r="J13" s="743" t="s">
        <v>1742</v>
      </c>
      <c r="K13" s="541"/>
    </row>
    <row customHeight="1" ht="11.25" hidden="1"/>
    <row customHeight="1" ht="22.5" hidden="1">
      <c r="D15" s="1669"/>
      <c r="E15" s="544"/>
      <c r="F15" s="538"/>
      <c r="G15" s="1677" t="s">
        <v>1743</v>
      </c>
      <c r="H15" s="543"/>
      <c r="I15" s="543"/>
      <c r="J15" s="270" t="s">
        <v>1744</v>
      </c>
      <c r="K15" s="541"/>
    </row>
    <row customHeight="1" ht="11.25" hidden="1"/>
    <row customHeight="1" ht="22.5" hidden="1">
      <c r="D17" s="1669"/>
      <c r="E17" s="544"/>
      <c r="F17" s="538"/>
      <c r="G17" s="1677" t="s">
        <v>1745</v>
      </c>
      <c r="H17" s="543"/>
      <c r="I17" s="543"/>
      <c r="J17" s="270" t="s">
        <v>1746</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1634</v>
      </c>
      <c r="H29" s="1684" t="s">
        <v>293</v>
      </c>
      <c r="I29" s="1684" t="s">
        <v>293</v>
      </c>
      <c r="J29" s="1948"/>
    </row>
    <row customHeight="1" ht="18.75">
      <c r="D30" s="1669"/>
      <c r="E30" s="544">
        <f>FHD_NUM_P_1</f>
        <v>1</v>
      </c>
      <c r="F30" s="704" t="str">
        <f>FHD_P_1</f>
        <v>Выручка от регулируемых видов деятельности в сфере водоотведения</v>
      </c>
      <c r="G30" s="1677" t="s">
        <v>1737</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1737</v>
      </c>
      <c r="H31" s="556">
        <f>SUMIF($K33:$K71,$K31,H33:H71)</f>
        <v>0</v>
      </c>
      <c r="I31" s="556">
        <f>SUMIF($K33:$K71,$K31,I33:I71)</f>
        <v>0</v>
      </c>
      <c r="J31" s="270" t="str">
        <f>FHD_NOTE_P_2</f>
        <v>Указывается суммарная себестоимость производимых товаров.</v>
      </c>
      <c r="K31" s="1667" t="s">
        <v>1747</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1737</v>
      </c>
      <c r="H32" s="555"/>
      <c r="I32" s="555"/>
      <c r="J32" s="270" t="str">
        <f>FHD_NOTE_P_3</f>
        <v/>
      </c>
      <c r="K32" s="1667" t="str">
        <f>IF((LEN(E32)-LEN(SUBSTITUTE(E32,".","")))/LEN(".")=1,"p","")</f>
        <v>p</v>
      </c>
    </row>
    <row customHeight="1" ht="11.25" hidden="1">
      <c r="A33" s="2319" t="s">
        <v>1748</v>
      </c>
      <c r="D33" s="1669"/>
      <c r="E33" s="544" t="str">
        <f>FHD_NUM_P_4</f>
        <v/>
      </c>
      <c r="F33" s="955" t="str">
        <f>FHD_P_4</f>
        <v/>
      </c>
      <c r="G33" s="1677" t="s">
        <v>1737</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1749</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1750</v>
      </c>
      <c r="D41" s="1669"/>
      <c r="E41" s="544" t="str">
        <f>FHD_NUM_P_5</f>
        <v/>
      </c>
      <c r="F41" s="955" t="str">
        <f>FHD_P_5</f>
        <v/>
      </c>
      <c r="G41" s="1677" t="s">
        <v>1737</v>
      </c>
      <c r="H41" s="555"/>
      <c r="I41" s="555"/>
      <c r="J41" s="270" t="str">
        <f>FHD_NOTE_P_5</f>
        <v/>
      </c>
      <c r="K41" s="1667" t="str">
        <f>IF((LEN(E41)-LEN(SUBSTITUTE(E41,".","")))/LEN(".")=1,"p","")</f>
        <v/>
      </c>
    </row>
    <row customHeight="1" ht="11.25" hidden="1">
      <c r="A42" s="2319"/>
      <c r="D42" s="1669"/>
      <c r="E42" s="544" t="str">
        <f>FHD_NUM_P_6</f>
        <v/>
      </c>
      <c r="F42" s="955" t="str">
        <f>FHD_P_6</f>
        <v/>
      </c>
      <c r="G42" s="1677" t="s">
        <v>1737</v>
      </c>
      <c r="H42" s="555"/>
      <c r="I42" s="555"/>
      <c r="J42" s="270" t="str">
        <f>FHD_NOTE_P_6</f>
        <v/>
      </c>
      <c r="K42" s="1667" t="str">
        <f>IF((LEN(E42)-LEN(SUBSTITUTE(E42,".","")))/LEN(".")=1,"p","")</f>
        <v/>
      </c>
    </row>
    <row customHeight="1" ht="11.25" hidden="1">
      <c r="A43" s="2319"/>
      <c r="D43" s="1669"/>
      <c r="E43" s="544" t="str">
        <f>FHD_NUM_P_7</f>
        <v/>
      </c>
      <c r="F43" s="955" t="str">
        <f>FHD_P_7</f>
        <v/>
      </c>
      <c r="G43" s="1677" t="s">
        <v>1737</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1737</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1751</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1752</v>
      </c>
      <c r="C47" s="1667"/>
      <c r="D47" s="573"/>
      <c r="E47" s="544" t="str">
        <f>FHD_NUM_P_11</f>
        <v/>
      </c>
      <c r="F47" s="955" t="str">
        <f>FHD_P_11</f>
        <v/>
      </c>
      <c r="G47" s="1677" t="s">
        <v>1737</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1753</v>
      </c>
      <c r="C48" s="1667"/>
      <c r="D48" s="1669"/>
      <c r="E48" s="544" t="str">
        <f>FHD_NUM_P_12</f>
        <v>2.3</v>
      </c>
      <c r="F48" s="955" t="str">
        <f>FHD_P_12</f>
        <v>Расходы на химические реагенты, используемые в технологическом процессе</v>
      </c>
      <c r="G48" s="1677" t="s">
        <v>1737</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1737</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1737</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1737</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1737</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1737</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1737</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1737</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1737</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1737</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1737</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1737</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1737</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1737</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1737</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1737</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1737</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1737</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1754</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1737</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1737</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1755</v>
      </c>
      <c r="G71" s="570"/>
      <c r="H71" s="571"/>
      <c r="I71" s="571"/>
      <c r="J71" s="281"/>
      <c r="K71" s="1667"/>
      <c r="L71" s="1667"/>
      <c r="M71" s="1667"/>
      <c r="R71" s="1667"/>
      <c r="U71" s="542"/>
      <c r="AA71" s="1663"/>
      <c r="AB71" s="1663"/>
      <c r="AC71" s="1663"/>
      <c r="AD71" s="1663"/>
      <c r="AE71" s="1663"/>
    </row>
    <row s="1389" customFormat="1" customHeight="1" ht="18.75" hidden="1">
      <c r="A72" s="990" t="s">
        <v>1756</v>
      </c>
      <c r="C72" s="1667"/>
      <c r="D72" s="1669"/>
      <c r="E72" s="544" t="str">
        <f>FHD_NUM_P_34</f>
        <v/>
      </c>
      <c r="F72" s="704" t="str">
        <f>FHD_P_34</f>
        <v/>
      </c>
      <c r="G72" s="1677" t="s">
        <v>1737</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1737</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1737</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1737</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1737</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1737</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1737</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1737</v>
      </c>
      <c r="H79" s="555"/>
      <c r="I79" s="555"/>
      <c r="J79" s="270" t="str">
        <f>FHD_NOTE_P_41</f>
        <v/>
      </c>
      <c r="K79" s="541"/>
      <c r="L79" s="1667"/>
      <c r="M79" s="1667"/>
      <c r="R79" s="1667"/>
      <c r="U79" s="542"/>
      <c r="AA79" s="1663"/>
      <c r="AB79" s="1663"/>
      <c r="AC79" s="1663"/>
      <c r="AD79" s="1663"/>
      <c r="AE79" s="1663"/>
    </row>
    <row s="1389" customFormat="1" customHeight="1" ht="18.75">
      <c r="A80" s="990" t="s">
        <v>1757</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1737</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1758</v>
      </c>
      <c r="C82" s="733"/>
      <c r="D82" s="731"/>
      <c r="E82" s="544" t="str">
        <f>FHD_NUM_P_44</f>
        <v/>
      </c>
      <c r="F82" s="704" t="str">
        <f>FHD_P_44</f>
        <v/>
      </c>
      <c r="G82" s="718" t="s">
        <v>1759</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1759</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1759</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1759</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1759</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1759</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1759</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1759</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1760</v>
      </c>
      <c r="C91" s="733"/>
      <c r="D91" s="731"/>
      <c r="E91" s="544" t="str">
        <f>FHD_NUM_P_53</f>
        <v/>
      </c>
      <c r="F91" s="704" t="str">
        <f>FHD_P_53</f>
        <v/>
      </c>
      <c r="G91" s="718" t="s">
        <v>1759</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1759</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1761</v>
      </c>
      <c r="D96" s="1669"/>
      <c r="E96" s="544" t="str">
        <f>FHD_NUM_P_58</f>
        <v>7</v>
      </c>
      <c r="F96" s="704" t="str">
        <f>FHD_P_58</f>
        <v>Объём сточных вод, принятых от потребителей</v>
      </c>
      <c r="G96" s="718" t="s">
        <v>1759</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1759</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1759</v>
      </c>
      <c r="H98" s="978"/>
      <c r="I98" s="575"/>
      <c r="J98" s="270" t="str">
        <f>FHD_NOTE_P_60</f>
        <v/>
      </c>
      <c r="K98" s="541"/>
    </row>
    <row s="1389" customFormat="1" customHeight="1" ht="18.75" hidden="1">
      <c r="A99" s="2319" t="s">
        <v>1762</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1763</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1764</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1765</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1765</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1766</v>
      </c>
      <c r="H112" s="575"/>
      <c r="I112" s="575"/>
      <c r="J112" s="270" t="str">
        <f>FHD_NOTE_P_72</f>
        <v/>
      </c>
      <c r="K112" s="541"/>
    </row>
    <row customHeight="1" ht="18.75" hidden="1">
      <c r="A113" s="990" t="s">
        <v>1767</v>
      </c>
      <c r="D113" s="1669"/>
      <c r="E113" s="544" t="str">
        <f>FHD_NUM_P_73</f>
        <v/>
      </c>
      <c r="F113" s="704" t="str">
        <f>FHD_P_73</f>
        <v/>
      </c>
      <c r="G113" s="971" t="s">
        <v>1766</v>
      </c>
      <c r="H113" s="969"/>
      <c r="I113" s="969"/>
      <c r="J113" s="270" t="str">
        <f>FHD_NOTE_P_73</f>
        <v/>
      </c>
      <c r="K113" s="541"/>
    </row>
    <row customHeight="1" ht="33.75" hidden="1">
      <c r="A114" s="990" t="s">
        <v>1768</v>
      </c>
      <c r="D114" s="1669"/>
      <c r="E114" s="544" t="str">
        <f>FHD_NUM_P_74</f>
        <v/>
      </c>
      <c r="F114" s="704" t="str">
        <f>FHD_P_74</f>
        <v/>
      </c>
      <c r="G114" s="970" t="s">
        <v>1769</v>
      </c>
      <c r="H114" s="575"/>
      <c r="I114" s="575"/>
      <c r="J114" s="270" t="str">
        <f>FHD_NOTE_P_74</f>
        <v/>
      </c>
      <c r="K114" s="541"/>
    </row>
    <row s="1666" customFormat="1" customHeight="1" ht="18.75" hidden="1">
      <c r="A115" s="2321" t="s">
        <v>1770</v>
      </c>
      <c r="B115" s="910"/>
      <c r="C115" s="733"/>
      <c r="D115" s="731"/>
      <c r="E115" s="544" t="str">
        <f>FHD_NUM_P_75</f>
        <v/>
      </c>
      <c r="F115" s="704" t="str">
        <f>FHD_P_75</f>
        <v/>
      </c>
      <c r="G115" s="970" t="s">
        <v>1651</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1651</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1651</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1771</v>
      </c>
      <c r="G119" s="745"/>
      <c r="H119" s="746"/>
      <c r="I119" s="746"/>
      <c r="J119" s="1004" t="s">
        <v>1772</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1773</v>
      </c>
      <c r="D120" s="1669"/>
      <c r="E120" s="544" t="str">
        <f>FHD_NUM_P_78</f>
        <v/>
      </c>
      <c r="F120" s="704" t="str">
        <f>FHD_P_78</f>
        <v/>
      </c>
      <c r="G120" s="1674" t="s">
        <v>1743</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1774</v>
      </c>
      <c r="K122" s="541"/>
    </row>
    <row customHeight="1" ht="22.5" hidden="1">
      <c r="A123" s="2319"/>
      <c r="D123" s="1669"/>
      <c r="E123" s="544" t="str">
        <f>FHD_NUM_P_79</f>
        <v/>
      </c>
      <c r="F123" s="704" t="str">
        <f>FHD_P_79</f>
        <v/>
      </c>
      <c r="G123" s="1677" t="s">
        <v>1745</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1775</v>
      </c>
      <c r="K125" s="541"/>
    </row>
    <row customHeight="1" ht="22.5" hidden="1">
      <c r="A126" s="2319"/>
      <c r="D126" s="1669"/>
      <c r="E126" s="544" t="str">
        <f>FHD_NUM_P_80</f>
        <v/>
      </c>
      <c r="F126" s="704" t="str">
        <f>FHD_P_80</f>
        <v/>
      </c>
      <c r="G126" s="1677" t="s">
        <v>1776</v>
      </c>
      <c r="H126" s="555"/>
      <c r="I126" s="555"/>
      <c r="J126" s="270" t="str">
        <f>FHD_NOTE_P_80</f>
        <v/>
      </c>
      <c r="K126" s="541"/>
    </row>
    <row customHeight="1" ht="18.75" hidden="1">
      <c r="A127" s="2319"/>
      <c r="D127" s="1669"/>
      <c r="E127" s="544" t="str">
        <f>FHD_NUM_P_81</f>
        <v/>
      </c>
      <c r="F127" s="704" t="str">
        <f>FHD_P_81</f>
        <v/>
      </c>
      <c r="G127" s="1677" t="s">
        <v>1777</v>
      </c>
      <c r="H127" s="555"/>
      <c r="I127" s="555"/>
      <c r="J127" s="270" t="str">
        <f>FHD_NOTE_P_81</f>
        <v/>
      </c>
      <c r="K127" s="541"/>
    </row>
    <row customHeight="1" ht="18.75" hidden="1">
      <c r="A128" s="2319"/>
      <c r="C128" s="1667" t="s">
        <v>1764</v>
      </c>
      <c r="D128" s="1669"/>
      <c r="E128" s="544" t="str">
        <f>FHD_NUM_P_82</f>
        <v/>
      </c>
      <c r="F128" s="704" t="str">
        <f>FHD_P_82</f>
        <v/>
      </c>
      <c r="G128" s="1677" t="s">
        <v>296</v>
      </c>
      <c r="H128" s="399"/>
      <c r="I128" s="399"/>
      <c r="J128" s="270" t="str">
        <f>FHD_NOTE_P_82</f>
        <v/>
      </c>
      <c r="K128" s="541"/>
    </row>
    <row customHeight="1" ht="18.75" hidden="1">
      <c r="A129" s="2319"/>
      <c r="C129" s="1667" t="s">
        <v>1764</v>
      </c>
      <c r="D129" s="1669"/>
      <c r="E129" s="544" t="str">
        <f>FHD_NUM_P_83</f>
        <v/>
      </c>
      <c r="F129" s="955" t="str">
        <f>FHD_P_83</f>
        <v/>
      </c>
      <c r="G129" s="1677" t="s">
        <v>296</v>
      </c>
      <c r="H129" s="399"/>
      <c r="I129" s="399"/>
      <c r="J129" s="270" t="str">
        <f>FHD_NOTE_P_83</f>
        <v/>
      </c>
      <c r="K129" s="541"/>
    </row>
    <row customHeight="1" ht="18.75" hidden="1">
      <c r="A130" s="2319"/>
      <c r="C130" s="1667" t="s">
        <v>1764</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8F8C8-41BD-9787-56FA-610D35310D1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1778</v>
      </c>
      <c r="K10" s="519" t="s">
        <v>1779</v>
      </c>
      <c r="L10" s="1948" t="s">
        <v>87</v>
      </c>
      <c r="M10" s="1948"/>
      <c r="N10" s="519" t="s">
        <v>1780</v>
      </c>
      <c r="O10" s="519" t="s">
        <v>1781</v>
      </c>
      <c r="P10" s="519" t="s">
        <v>1782</v>
      </c>
      <c r="Q10" s="519" t="s">
        <v>1783</v>
      </c>
      <c r="R10" s="519" t="s">
        <v>1784</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3E538-5375-435F-B508-8E3DDC90955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1737</v>
      </c>
      <c r="H2" s="539"/>
      <c r="I2" s="539"/>
      <c r="J2" s="540" t="s">
        <v>1785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1634</v>
      </c>
      <c r="H14" s="1665" t="s">
        <v>293</v>
      </c>
      <c r="I14" s="1665" t="s">
        <v>293</v>
      </c>
      <c r="J14" s="1948"/>
    </row>
    <row customHeight="1" ht="18.75">
      <c r="D15" s="1669"/>
      <c r="E15" s="1661" t="s">
        <v>108</v>
      </c>
      <c r="F15" s="704" t="s">
        <v>1787</v>
      </c>
      <c r="G15" s="1677" t="s">
        <v>1737</v>
      </c>
      <c r="H15" s="555"/>
      <c r="I15" s="555"/>
      <c r="J15" s="270" t="s">
        <v>1788</v>
      </c>
      <c r="K15" s="541" t="s">
        <v>1789</v>
      </c>
    </row>
    <row customHeight="1" ht="33.75">
      <c r="D16" s="1669"/>
      <c r="E16" s="1661" t="s">
        <v>109</v>
      </c>
      <c r="F16" s="704" t="s">
        <v>1790</v>
      </c>
      <c r="G16" s="1677" t="s">
        <v>1737</v>
      </c>
      <c r="H16" s="556">
        <f>SUM(H17,H20:H32)</f>
        <v>0</v>
      </c>
      <c r="I16" s="556">
        <f>SUM(I17,I20:I32)</f>
        <v>0</v>
      </c>
      <c r="J16" s="270" t="s">
        <v>1791</v>
      </c>
      <c r="K16" s="541" t="s">
        <v>1789</v>
      </c>
    </row>
    <row customHeight="1" ht="18.75">
      <c r="D17" s="1669"/>
      <c r="E17" s="1695" t="s">
        <v>451</v>
      </c>
      <c r="F17" s="955" t="s">
        <v>1792</v>
      </c>
      <c r="G17" s="1674" t="s">
        <v>1737</v>
      </c>
      <c r="H17" s="555"/>
      <c r="I17" s="555"/>
      <c r="J17" s="270" t="s">
        <v>1793</v>
      </c>
      <c r="K17" s="541"/>
    </row>
    <row customHeight="1" ht="22.5">
      <c r="D18" s="1669"/>
      <c r="E18" s="1695" t="s">
        <v>453</v>
      </c>
      <c r="F18" s="1681" t="s">
        <v>1794</v>
      </c>
      <c r="G18" s="1674" t="s">
        <v>1737</v>
      </c>
      <c r="H18" s="555"/>
      <c r="I18" s="555"/>
      <c r="J18" s="270" t="s">
        <v>1795</v>
      </c>
      <c r="K18" s="541"/>
    </row>
    <row customHeight="1" ht="33.75">
      <c r="D19" s="1669"/>
      <c r="E19" s="1695" t="s">
        <v>1796</v>
      </c>
      <c r="F19" s="1681" t="s">
        <v>1797</v>
      </c>
      <c r="G19" s="1674" t="s">
        <v>1737</v>
      </c>
      <c r="H19" s="555"/>
      <c r="I19" s="555"/>
      <c r="J19" s="270"/>
      <c r="K19" s="541"/>
    </row>
    <row customHeight="1" ht="18.75">
      <c r="D20" s="1669"/>
      <c r="E20" s="1695" t="s">
        <v>297</v>
      </c>
      <c r="F20" s="955" t="s">
        <v>1798</v>
      </c>
      <c r="G20" s="1674" t="s">
        <v>1737</v>
      </c>
      <c r="H20" s="555"/>
      <c r="I20" s="555"/>
      <c r="J20" s="270" t="s">
        <v>1799</v>
      </c>
      <c r="K20" s="541"/>
    </row>
    <row customHeight="1" ht="18.75">
      <c r="D21" s="1669"/>
      <c r="E21" s="1695" t="s">
        <v>1369</v>
      </c>
      <c r="F21" s="1681" t="s">
        <v>1800</v>
      </c>
      <c r="G21" s="1674" t="s">
        <v>1737</v>
      </c>
      <c r="H21" s="555"/>
      <c r="I21" s="555"/>
      <c r="J21" s="270"/>
      <c r="K21" s="541"/>
    </row>
    <row customHeight="1" ht="18.75">
      <c r="D22" s="1669"/>
      <c r="E22" s="1695" t="s">
        <v>1374</v>
      </c>
      <c r="F22" s="1681" t="s">
        <v>1801</v>
      </c>
      <c r="G22" s="1674" t="s">
        <v>1737</v>
      </c>
      <c r="H22" s="555"/>
      <c r="I22" s="555"/>
      <c r="J22" s="270"/>
      <c r="K22" s="541"/>
    </row>
    <row customHeight="1" ht="22.5">
      <c r="D23" s="1669"/>
      <c r="E23" s="1695" t="s">
        <v>300</v>
      </c>
      <c r="F23" s="955" t="s">
        <v>1802</v>
      </c>
      <c r="G23" s="1674" t="s">
        <v>1737</v>
      </c>
      <c r="H23" s="555"/>
      <c r="I23" s="555"/>
      <c r="J23" s="270" t="s">
        <v>1803</v>
      </c>
      <c r="K23" s="541"/>
    </row>
    <row customHeight="1" ht="18.75">
      <c r="D24" s="1669"/>
      <c r="E24" s="1695" t="s">
        <v>1368</v>
      </c>
      <c r="F24" s="1681" t="s">
        <v>1804</v>
      </c>
      <c r="G24" s="1674" t="s">
        <v>1737</v>
      </c>
      <c r="H24" s="555"/>
      <c r="I24" s="555"/>
      <c r="J24" s="270"/>
      <c r="K24" s="541"/>
    </row>
    <row customHeight="1" ht="33.75">
      <c r="D25" s="1669"/>
      <c r="E25" s="1695" t="s">
        <v>1373</v>
      </c>
      <c r="F25" s="1681" t="s">
        <v>1805</v>
      </c>
      <c r="G25" s="1674" t="s">
        <v>1737</v>
      </c>
      <c r="H25" s="555"/>
      <c r="I25" s="555"/>
      <c r="J25" s="270"/>
      <c r="K25" s="541"/>
    </row>
    <row customHeight="1" ht="22.5">
      <c r="D26" s="1669"/>
      <c r="E26" s="1695" t="s">
        <v>1363</v>
      </c>
      <c r="F26" s="955" t="s">
        <v>1806</v>
      </c>
      <c r="G26" s="1674" t="s">
        <v>1737</v>
      </c>
      <c r="H26" s="555"/>
      <c r="I26" s="555"/>
      <c r="J26" s="270" t="s">
        <v>1807</v>
      </c>
      <c r="K26" s="541"/>
    </row>
    <row customHeight="1" ht="18.75">
      <c r="D27" s="1669"/>
      <c r="E27" s="1706" t="s">
        <v>1384</v>
      </c>
      <c r="F27" s="1681" t="s">
        <v>1808</v>
      </c>
      <c r="G27" s="1685" t="s">
        <v>1737</v>
      </c>
      <c r="H27" s="1707"/>
      <c r="I27" s="1707"/>
      <c r="J27" s="270"/>
      <c r="K27" s="541"/>
    </row>
    <row customHeight="1" ht="18.75">
      <c r="D28" s="1669"/>
      <c r="E28" s="1706" t="s">
        <v>1388</v>
      </c>
      <c r="F28" s="1681" t="s">
        <v>1809</v>
      </c>
      <c r="G28" s="1685" t="s">
        <v>1737</v>
      </c>
      <c r="H28" s="1707"/>
      <c r="I28" s="1707"/>
      <c r="J28" s="270"/>
      <c r="K28" s="541"/>
    </row>
    <row customHeight="1" ht="18.75">
      <c r="D29" s="1669"/>
      <c r="E29" s="1706" t="s">
        <v>1365</v>
      </c>
      <c r="F29" s="955" t="s">
        <v>1810</v>
      </c>
      <c r="G29" s="1685" t="s">
        <v>1737</v>
      </c>
      <c r="H29" s="1707"/>
      <c r="I29" s="1707"/>
      <c r="J29" s="270"/>
      <c r="K29" s="541"/>
    </row>
    <row customHeight="1" ht="18.75">
      <c r="D30" s="1669"/>
      <c r="E30" s="1706" t="s">
        <v>1379</v>
      </c>
      <c r="F30" s="955" t="s">
        <v>1811</v>
      </c>
      <c r="G30" s="1685" t="s">
        <v>1737</v>
      </c>
      <c r="H30" s="1707"/>
      <c r="I30" s="1707"/>
      <c r="J30" s="270"/>
      <c r="K30" s="541"/>
    </row>
    <row customHeight="1" ht="18.75">
      <c r="D31" s="1669"/>
      <c r="E31" s="1706" t="s">
        <v>1390</v>
      </c>
      <c r="F31" s="955" t="s">
        <v>1812</v>
      </c>
      <c r="G31" s="1685" t="s">
        <v>1737</v>
      </c>
      <c r="H31" s="1707"/>
      <c r="I31" s="1707"/>
      <c r="J31" s="270"/>
      <c r="K31" s="541"/>
    </row>
    <row s="1389" customFormat="1" customHeight="1" ht="22.5">
      <c r="A32" s="988"/>
      <c r="C32" s="1667"/>
      <c r="D32" s="1669"/>
      <c r="E32" s="1706" t="s">
        <v>1401</v>
      </c>
      <c r="F32" s="955" t="s">
        <v>1813</v>
      </c>
      <c r="G32" s="1675" t="s">
        <v>1737</v>
      </c>
      <c r="H32" s="577">
        <f>SUM(H33:H34)</f>
        <v>0</v>
      </c>
      <c r="I32" s="577">
        <f>SUM(I33:I34)</f>
        <v>0</v>
      </c>
      <c r="J32" s="270" t="s">
        <v>1814</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1755</v>
      </c>
      <c r="G34" s="570"/>
      <c r="H34" s="571"/>
      <c r="I34" s="571"/>
      <c r="J34" s="281" t="s">
        <v>1815</v>
      </c>
      <c r="K34" s="541"/>
      <c r="L34" s="1667"/>
      <c r="M34" s="1667"/>
      <c r="R34" s="1667"/>
      <c r="U34" s="542"/>
      <c r="AA34" s="1663"/>
      <c r="AB34" s="1663"/>
      <c r="AC34" s="1663"/>
      <c r="AD34" s="1663"/>
      <c r="AE34" s="1663"/>
    </row>
    <row customHeight="1" ht="56.25">
      <c r="D35" s="1669"/>
      <c r="E35" s="1706" t="s">
        <v>1409</v>
      </c>
      <c r="F35" s="955" t="s">
        <v>1816</v>
      </c>
      <c r="G35" s="1685" t="s">
        <v>1737</v>
      </c>
      <c r="H35" s="1707"/>
      <c r="I35" s="1707"/>
      <c r="J35" s="270" t="s">
        <v>1817</v>
      </c>
      <c r="K35" s="541"/>
    </row>
    <row s="1389" customFormat="1" customHeight="1" ht="22.5">
      <c r="A36" s="990" t="s">
        <v>1756</v>
      </c>
      <c r="C36" s="1667"/>
      <c r="D36" s="1669"/>
      <c r="E36" s="1695" t="s">
        <v>89</v>
      </c>
      <c r="F36" s="704" t="s">
        <v>1818</v>
      </c>
      <c r="G36" s="1674" t="s">
        <v>1737</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316</v>
      </c>
      <c r="F37" s="955" t="s">
        <v>1819</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1737</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1820</v>
      </c>
      <c r="G39" s="1685" t="s">
        <v>1737</v>
      </c>
      <c r="H39" s="555"/>
      <c r="I39" s="555"/>
      <c r="J39" s="270" t="s">
        <v>1821</v>
      </c>
      <c r="K39" s="541"/>
      <c r="L39" s="1667"/>
      <c r="M39" s="1667"/>
      <c r="R39" s="1667"/>
      <c r="U39" s="542"/>
      <c r="AA39" s="1663"/>
      <c r="AB39" s="1663"/>
      <c r="AC39" s="1663"/>
      <c r="AD39" s="1663"/>
      <c r="AE39" s="1663"/>
    </row>
    <row s="1389" customFormat="1" customHeight="1" ht="22.5">
      <c r="A40" s="988"/>
      <c r="C40" s="1667"/>
      <c r="D40" s="1669"/>
      <c r="E40" s="1695" t="s">
        <v>1470</v>
      </c>
      <c r="F40" s="1681" t="s">
        <v>1822</v>
      </c>
      <c r="G40" s="1674" t="s">
        <v>1737</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1823</v>
      </c>
      <c r="G41" s="1674" t="s">
        <v>1737</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1824</v>
      </c>
      <c r="F42" s="1681" t="s">
        <v>1825</v>
      </c>
      <c r="G42" s="1674" t="s">
        <v>1737</v>
      </c>
      <c r="H42" s="555"/>
      <c r="I42" s="555"/>
      <c r="J42" s="270" t="s">
        <v>1826</v>
      </c>
      <c r="K42" s="541"/>
      <c r="L42" s="1667"/>
      <c r="M42" s="1667"/>
      <c r="R42" s="1667"/>
      <c r="U42" s="542"/>
      <c r="AA42" s="1663"/>
      <c r="AB42" s="1663"/>
      <c r="AC42" s="1663"/>
      <c r="AD42" s="1663"/>
      <c r="AE42" s="1663"/>
    </row>
    <row s="1389" customFormat="1" customHeight="1" ht="33.75">
      <c r="A43" s="988"/>
      <c r="C43" s="1667" t="s">
        <v>1764</v>
      </c>
      <c r="D43" s="1669"/>
      <c r="E43" s="1695" t="s">
        <v>110</v>
      </c>
      <c r="F43" s="704" t="s">
        <v>1485</v>
      </c>
      <c r="G43" s="1677" t="s">
        <v>1827</v>
      </c>
      <c r="H43" s="399"/>
      <c r="I43" s="399"/>
      <c r="J43" s="270" t="s">
        <v>1828</v>
      </c>
      <c r="K43" s="541"/>
      <c r="L43" s="1667"/>
      <c r="M43" s="1667"/>
      <c r="R43" s="1667"/>
      <c r="U43" s="542"/>
      <c r="AA43" s="1663"/>
      <c r="AB43" s="1663"/>
      <c r="AC43" s="1663"/>
      <c r="AD43" s="1663"/>
      <c r="AE43" s="1663"/>
    </row>
    <row s="1389" customFormat="1" customHeight="1" ht="22.5">
      <c r="A44" s="988"/>
      <c r="C44" s="1667"/>
      <c r="D44" s="1669"/>
      <c r="E44" s="1695" t="s">
        <v>91</v>
      </c>
      <c r="F44" s="704" t="s">
        <v>1829</v>
      </c>
      <c r="G44" s="1674" t="s">
        <v>1830</v>
      </c>
      <c r="H44" s="543"/>
      <c r="I44" s="543"/>
      <c r="J44" s="270" t="s">
        <v>1831</v>
      </c>
      <c r="K44" s="541"/>
      <c r="L44" s="1667"/>
      <c r="M44" s="1667"/>
      <c r="R44" s="1667"/>
      <c r="U44" s="542"/>
      <c r="AA44" s="1663"/>
      <c r="AB44" s="1663"/>
      <c r="AC44" s="1663"/>
      <c r="AD44" s="1663"/>
      <c r="AE44" s="1663"/>
    </row>
    <row s="1389" customFormat="1" customHeight="1" ht="22.5">
      <c r="A45" s="988"/>
      <c r="C45" s="1667"/>
      <c r="D45" s="1669"/>
      <c r="E45" s="1695" t="s">
        <v>92</v>
      </c>
      <c r="F45" s="704" t="s">
        <v>1832</v>
      </c>
      <c r="G45" s="1685" t="s">
        <v>1833</v>
      </c>
      <c r="H45" s="543"/>
      <c r="I45" s="543"/>
      <c r="J45" s="270" t="s">
        <v>1834</v>
      </c>
      <c r="K45" s="541"/>
      <c r="L45" s="1667"/>
      <c r="M45" s="1667"/>
      <c r="R45" s="1667"/>
      <c r="U45" s="542"/>
      <c r="AA45" s="1663"/>
      <c r="AB45" s="1663"/>
      <c r="AC45" s="1663"/>
      <c r="AD45" s="1663"/>
      <c r="AE45" s="1663"/>
    </row>
    <row s="1389" customFormat="1" customHeight="1" ht="18.75">
      <c r="A46" s="988"/>
      <c r="C46" s="1667"/>
      <c r="D46" s="1669"/>
      <c r="E46" s="1695" t="s">
        <v>111</v>
      </c>
      <c r="F46" s="704" t="s">
        <v>1835</v>
      </c>
      <c r="G46" s="1674" t="s">
        <v>1766</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AADDD-2922-5A54-6593-96ADC7291C8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1737</v>
      </c>
      <c r="H2" s="539"/>
      <c r="I2" s="539"/>
      <c r="J2" s="540" t="s">
        <v>1740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1634</v>
      </c>
      <c r="H14" s="1691" t="s">
        <v>293</v>
      </c>
      <c r="I14" s="1691" t="s">
        <v>293</v>
      </c>
      <c r="J14" s="1948"/>
    </row>
    <row customHeight="1" ht="18.75">
      <c r="D15" s="1669"/>
      <c r="E15" s="1661" t="s">
        <v>108</v>
      </c>
      <c r="F15" s="704" t="s">
        <v>1837</v>
      </c>
      <c r="G15" s="1688" t="s">
        <v>1737</v>
      </c>
      <c r="H15" s="555"/>
      <c r="I15" s="555"/>
      <c r="J15" s="270" t="s">
        <v>1838</v>
      </c>
      <c r="K15" s="541" t="s">
        <v>1789</v>
      </c>
    </row>
    <row customHeight="1" ht="22.5">
      <c r="D16" s="1669"/>
      <c r="E16" s="1661" t="s">
        <v>109</v>
      </c>
      <c r="F16" s="1696" t="s">
        <v>1839</v>
      </c>
      <c r="G16" s="1688" t="s">
        <v>1737</v>
      </c>
      <c r="H16" s="556">
        <f>SUM(H17,H20:H27)</f>
        <v>0</v>
      </c>
      <c r="I16" s="556">
        <f>SUM(I17,I20:I27)</f>
        <v>0</v>
      </c>
      <c r="J16" s="270" t="s">
        <v>1840</v>
      </c>
      <c r="K16" s="541" t="s">
        <v>1789</v>
      </c>
    </row>
    <row customHeight="1" ht="33.75">
      <c r="D17" s="1669"/>
      <c r="E17" s="1695" t="s">
        <v>451</v>
      </c>
      <c r="F17" s="1698" t="s">
        <v>1841</v>
      </c>
      <c r="G17" s="1685" t="s">
        <v>1737</v>
      </c>
      <c r="H17" s="555"/>
      <c r="I17" s="555"/>
      <c r="J17" s="270" t="s">
        <v>1842</v>
      </c>
      <c r="K17" s="541"/>
    </row>
    <row customHeight="1" ht="18.75">
      <c r="D18" s="1669"/>
      <c r="E18" s="1695" t="s">
        <v>453</v>
      </c>
      <c r="F18" s="1699" t="s">
        <v>1843</v>
      </c>
      <c r="G18" s="1685" t="s">
        <v>1737</v>
      </c>
      <c r="H18" s="555"/>
      <c r="I18" s="555"/>
      <c r="J18" s="270"/>
      <c r="K18" s="541"/>
    </row>
    <row customHeight="1" ht="22.5">
      <c r="D19" s="1669"/>
      <c r="E19" s="1695" t="s">
        <v>1796</v>
      </c>
      <c r="F19" s="1699" t="s">
        <v>1844</v>
      </c>
      <c r="G19" s="1685" t="s">
        <v>1737</v>
      </c>
      <c r="H19" s="555"/>
      <c r="I19" s="555"/>
      <c r="J19" s="270"/>
      <c r="K19" s="541"/>
    </row>
    <row customHeight="1" ht="33.75">
      <c r="D20" s="1669"/>
      <c r="E20" s="1695" t="s">
        <v>297</v>
      </c>
      <c r="F20" s="1698" t="s">
        <v>1845</v>
      </c>
      <c r="G20" s="1685" t="s">
        <v>1737</v>
      </c>
      <c r="H20" s="555"/>
      <c r="I20" s="555"/>
      <c r="J20" s="270"/>
      <c r="K20" s="541"/>
    </row>
    <row customHeight="1" ht="33.75">
      <c r="D21" s="1669"/>
      <c r="E21" s="1695" t="s">
        <v>300</v>
      </c>
      <c r="F21" s="1698" t="s">
        <v>1846</v>
      </c>
      <c r="G21" s="1685" t="s">
        <v>1737</v>
      </c>
      <c r="H21" s="555"/>
      <c r="I21" s="555"/>
      <c r="J21" s="270"/>
      <c r="K21" s="541"/>
    </row>
    <row customHeight="1" ht="56.25">
      <c r="D22" s="1669"/>
      <c r="E22" s="1695" t="s">
        <v>1363</v>
      </c>
      <c r="F22" s="1698" t="s">
        <v>1847</v>
      </c>
      <c r="G22" s="1685" t="s">
        <v>1737</v>
      </c>
      <c r="H22" s="555"/>
      <c r="I22" s="555"/>
      <c r="J22" s="270"/>
      <c r="K22" s="541"/>
    </row>
    <row customHeight="1" ht="33.75">
      <c r="D23" s="1669"/>
      <c r="E23" s="1695" t="s">
        <v>1365</v>
      </c>
      <c r="F23" s="1698" t="s">
        <v>1848</v>
      </c>
      <c r="G23" s="1685" t="s">
        <v>1737</v>
      </c>
      <c r="H23" s="555"/>
      <c r="I23" s="555"/>
      <c r="J23" s="270"/>
      <c r="K23" s="541"/>
    </row>
    <row customHeight="1" ht="33.75">
      <c r="D24" s="1669"/>
      <c r="E24" s="1695" t="s">
        <v>1379</v>
      </c>
      <c r="F24" s="1698" t="s">
        <v>1849</v>
      </c>
      <c r="G24" s="1685" t="s">
        <v>1737</v>
      </c>
      <c r="H24" s="555"/>
      <c r="I24" s="555"/>
      <c r="J24" s="270"/>
      <c r="K24" s="541"/>
    </row>
    <row customHeight="1" ht="22.5">
      <c r="D25" s="1669"/>
      <c r="E25" s="1695" t="s">
        <v>1390</v>
      </c>
      <c r="F25" s="1698" t="s">
        <v>1850</v>
      </c>
      <c r="G25" s="1685" t="s">
        <v>1737</v>
      </c>
      <c r="H25" s="555"/>
      <c r="I25" s="555"/>
      <c r="J25" s="270"/>
      <c r="K25" s="541"/>
    </row>
    <row customHeight="1" ht="67.5">
      <c r="D26" s="1669"/>
      <c r="E26" s="1695" t="s">
        <v>1401</v>
      </c>
      <c r="F26" s="1698" t="s">
        <v>1851</v>
      </c>
      <c r="G26" s="1685" t="s">
        <v>1737</v>
      </c>
      <c r="H26" s="555"/>
      <c r="I26" s="555"/>
      <c r="J26" s="270"/>
      <c r="K26" s="541"/>
    </row>
    <row s="1389" customFormat="1" customHeight="1" ht="22.5">
      <c r="A27" s="988"/>
      <c r="C27" s="1667"/>
      <c r="D27" s="1669"/>
      <c r="E27" s="1660" t="s">
        <v>1409</v>
      </c>
      <c r="F27" s="1659" t="s">
        <v>1852</v>
      </c>
      <c r="G27" s="1686" t="s">
        <v>1737</v>
      </c>
      <c r="H27" s="577">
        <f>SUM(H28:H29)</f>
        <v>0</v>
      </c>
      <c r="I27" s="577">
        <f>SUM(I28:I29)</f>
        <v>0</v>
      </c>
      <c r="J27" s="270" t="s">
        <v>1814</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1755</v>
      </c>
      <c r="G29" s="570"/>
      <c r="H29" s="571"/>
      <c r="I29" s="571"/>
      <c r="J29" s="281" t="s">
        <v>1815</v>
      </c>
      <c r="K29" s="541"/>
      <c r="L29" s="1667"/>
      <c r="M29" s="1667"/>
      <c r="R29" s="1667"/>
      <c r="U29" s="542"/>
      <c r="AA29" s="1663"/>
      <c r="AB29" s="1663"/>
      <c r="AC29" s="1663"/>
      <c r="AD29" s="1663"/>
      <c r="AE29" s="1663"/>
    </row>
    <row s="1389" customFormat="1" customHeight="1" ht="22.5">
      <c r="A30" s="988"/>
      <c r="C30" s="1667"/>
      <c r="D30" s="1669"/>
      <c r="E30" s="1695" t="s">
        <v>89</v>
      </c>
      <c r="F30" s="1692" t="s">
        <v>1853</v>
      </c>
      <c r="G30" s="1685" t="s">
        <v>1737</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1854</v>
      </c>
      <c r="G31" s="1685" t="s">
        <v>1737</v>
      </c>
      <c r="H31" s="555"/>
      <c r="I31" s="555"/>
      <c r="J31" s="270" t="s">
        <v>1855</v>
      </c>
      <c r="K31" s="541"/>
      <c r="L31" s="1667"/>
      <c r="M31" s="1667"/>
      <c r="R31" s="1667"/>
      <c r="U31" s="542"/>
      <c r="AA31" s="1663"/>
      <c r="AB31" s="1663"/>
      <c r="AC31" s="1663"/>
      <c r="AD31" s="1663"/>
      <c r="AE31" s="1663"/>
    </row>
    <row s="1389" customFormat="1" customHeight="1" ht="22.5">
      <c r="A32" s="988"/>
      <c r="C32" s="1667"/>
      <c r="D32" s="1669"/>
      <c r="E32" s="1695" t="s">
        <v>1462</v>
      </c>
      <c r="F32" s="687" t="s">
        <v>1822</v>
      </c>
      <c r="G32" s="1685" t="s">
        <v>1737</v>
      </c>
      <c r="H32" s="555"/>
      <c r="I32" s="555"/>
      <c r="J32" s="270" t="s">
        <v>1856</v>
      </c>
      <c r="K32" s="541"/>
      <c r="L32" s="1667"/>
      <c r="M32" s="1667"/>
      <c r="R32" s="1667"/>
      <c r="U32" s="542"/>
      <c r="AA32" s="1663"/>
      <c r="AB32" s="1663"/>
      <c r="AC32" s="1663"/>
      <c r="AD32" s="1663"/>
      <c r="AE32" s="1663"/>
    </row>
    <row s="1389" customFormat="1" customHeight="1" ht="22.5">
      <c r="A33" s="988"/>
      <c r="C33" s="1667"/>
      <c r="D33" s="1669"/>
      <c r="E33" s="1695" t="s">
        <v>1479</v>
      </c>
      <c r="F33" s="687" t="s">
        <v>1857</v>
      </c>
      <c r="G33" s="1685" t="s">
        <v>1737</v>
      </c>
      <c r="H33" s="555"/>
      <c r="I33" s="555"/>
      <c r="J33" s="270" t="s">
        <v>1858</v>
      </c>
      <c r="K33" s="541"/>
      <c r="L33" s="1667"/>
      <c r="M33" s="1667"/>
      <c r="R33" s="1667"/>
      <c r="U33" s="542"/>
      <c r="AA33" s="1663"/>
      <c r="AB33" s="1663"/>
      <c r="AC33" s="1663"/>
      <c r="AD33" s="1663"/>
      <c r="AE33" s="1663"/>
    </row>
    <row s="1389" customFormat="1" customHeight="1" ht="22.5">
      <c r="A34" s="988"/>
      <c r="C34" s="1667"/>
      <c r="D34" s="1669"/>
      <c r="E34" s="1695" t="s">
        <v>1611</v>
      </c>
      <c r="F34" s="687" t="s">
        <v>1825</v>
      </c>
      <c r="G34" s="1685" t="s">
        <v>1737</v>
      </c>
      <c r="H34" s="555"/>
      <c r="I34" s="555"/>
      <c r="J34" s="270" t="s">
        <v>1859</v>
      </c>
      <c r="K34" s="541"/>
      <c r="L34" s="1667"/>
      <c r="M34" s="1667"/>
      <c r="R34" s="1667"/>
      <c r="U34" s="542"/>
      <c r="AA34" s="1663"/>
      <c r="AB34" s="1663"/>
      <c r="AC34" s="1663"/>
      <c r="AD34" s="1663"/>
      <c r="AE34" s="1663"/>
    </row>
    <row s="1389" customFormat="1" customHeight="1" ht="33.75">
      <c r="A35" s="988"/>
      <c r="C35" s="1667" t="s">
        <v>1764</v>
      </c>
      <c r="D35" s="1669"/>
      <c r="E35" s="1695" t="s">
        <v>110</v>
      </c>
      <c r="F35" s="1692" t="s">
        <v>1485</v>
      </c>
      <c r="G35" s="1688" t="s">
        <v>296</v>
      </c>
      <c r="H35" s="399"/>
      <c r="I35" s="399"/>
      <c r="J35" s="270" t="s">
        <v>1860</v>
      </c>
      <c r="K35" s="541"/>
      <c r="L35" s="1667"/>
      <c r="M35" s="1667"/>
      <c r="R35" s="1667"/>
      <c r="U35" s="542"/>
      <c r="AA35" s="1663"/>
      <c r="AB35" s="1663"/>
      <c r="AC35" s="1663"/>
      <c r="AD35" s="1663"/>
      <c r="AE35" s="1663"/>
    </row>
    <row s="1389" customFormat="1" customHeight="1" ht="22.5">
      <c r="A36" s="988"/>
      <c r="C36" s="1667"/>
      <c r="D36" s="1669"/>
      <c r="E36" s="1695" t="s">
        <v>91</v>
      </c>
      <c r="F36" s="1692" t="s">
        <v>1861</v>
      </c>
      <c r="G36" s="1685" t="s">
        <v>1830</v>
      </c>
      <c r="H36" s="543"/>
      <c r="I36" s="543"/>
      <c r="J36" s="270" t="s">
        <v>1831</v>
      </c>
      <c r="K36" s="541"/>
      <c r="L36" s="1667"/>
      <c r="M36" s="1667"/>
      <c r="R36" s="1667"/>
      <c r="U36" s="542"/>
      <c r="AA36" s="1663"/>
      <c r="AB36" s="1663"/>
      <c r="AC36" s="1663"/>
      <c r="AD36" s="1663"/>
      <c r="AE36" s="1663"/>
    </row>
    <row s="1389" customFormat="1" customHeight="1" ht="22.5">
      <c r="A37" s="988"/>
      <c r="C37" s="1667"/>
      <c r="D37" s="1669"/>
      <c r="E37" s="1695" t="s">
        <v>92</v>
      </c>
      <c r="F37" s="1692" t="s">
        <v>1862</v>
      </c>
      <c r="G37" s="1685" t="s">
        <v>1833</v>
      </c>
      <c r="H37" s="543"/>
      <c r="I37" s="543"/>
      <c r="J37" s="270" t="s">
        <v>1834</v>
      </c>
      <c r="K37" s="541"/>
      <c r="L37" s="1667"/>
      <c r="M37" s="1667"/>
      <c r="R37" s="1667"/>
      <c r="U37" s="542"/>
      <c r="AA37" s="1663"/>
      <c r="AB37" s="1663"/>
      <c r="AC37" s="1663"/>
      <c r="AD37" s="1663"/>
      <c r="AE37" s="1663"/>
    </row>
    <row customHeight="1" ht="11.25">
      <c r="D38" s="1669"/>
    </row>
    <row customHeight="1" ht="26.25">
      <c r="D39" s="1669"/>
      <c r="E39" s="1266" t="s">
        <v>505</v>
      </c>
      <c r="F39" s="2200" t="s">
        <v>1863</v>
      </c>
      <c r="G39" s="2200"/>
      <c r="H39" s="2200"/>
      <c r="I39" s="2200"/>
      <c r="J39" s="2200"/>
    </row>
    <row s="1672" customFormat="1" customHeight="1" ht="37.5">
      <c r="A40" s="988"/>
      <c r="B40" s="1667"/>
      <c r="C40" s="1667"/>
      <c r="D40" s="339"/>
      <c r="F40" s="2200" t="s">
        <v>1864</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F3F1D-88F3-E7D9-6047-E325D73294D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1865</v>
      </c>
      <c r="F11" s="702" t="s">
        <v>1634</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296</v>
      </c>
      <c r="G15" s="951" t="s">
        <v>296</v>
      </c>
      <c r="H15" s="86"/>
      <c r="I15" s="951" t="s">
        <v>296</v>
      </c>
      <c r="J15" s="86"/>
      <c r="K15" s="270" t="s">
        <v>1866</v>
      </c>
      <c r="L15" s="717"/>
    </row>
    <row s="1666" customFormat="1" customHeight="1" ht="22.5" hidden="1">
      <c r="A16" s="2328"/>
      <c r="B16" s="509"/>
      <c r="D16" s="954" t="s">
        <v>316</v>
      </c>
      <c r="E16" s="955" t="s">
        <v>1645</v>
      </c>
      <c r="F16" s="951" t="s">
        <v>1646</v>
      </c>
      <c r="G16" s="815"/>
      <c r="H16" s="86"/>
      <c r="I16" s="815"/>
      <c r="J16" s="86"/>
      <c r="K16" s="270"/>
      <c r="L16" s="717"/>
    </row>
    <row s="1666" customFormat="1" customHeight="1" ht="22.5" hidden="1">
      <c r="A17" s="2328"/>
      <c r="B17" s="509"/>
      <c r="D17" s="954" t="s">
        <v>324</v>
      </c>
      <c r="E17" s="955" t="s">
        <v>1647</v>
      </c>
      <c r="F17" s="951" t="s">
        <v>1648</v>
      </c>
      <c r="G17" s="815"/>
      <c r="H17" s="86"/>
      <c r="I17" s="815"/>
      <c r="J17" s="86"/>
      <c r="K17" s="270"/>
      <c r="L17" s="717"/>
    </row>
    <row s="1666" customFormat="1" customHeight="1" ht="33.75" hidden="1">
      <c r="A18" s="2328"/>
      <c r="B18" s="509"/>
      <c r="D18" s="954" t="s">
        <v>326</v>
      </c>
      <c r="E18" s="955" t="s">
        <v>1649</v>
      </c>
      <c r="F18" s="951" t="s">
        <v>1241</v>
      </c>
      <c r="G18" s="677"/>
      <c r="H18" s="86"/>
      <c r="I18" s="677"/>
      <c r="J18" s="86"/>
      <c r="K18" s="270"/>
      <c r="L18" s="717"/>
    </row>
    <row customHeight="1" ht="101.25" hidden="1">
      <c r="A19" s="2328"/>
      <c r="D19" s="954" t="s">
        <v>90</v>
      </c>
      <c r="E19" s="260" t="s">
        <v>1867</v>
      </c>
      <c r="F19" s="657" t="s">
        <v>428</v>
      </c>
      <c r="G19" s="660"/>
      <c r="H19" s="659"/>
      <c r="I19" s="956"/>
      <c r="J19" s="659"/>
      <c r="K19" s="270" t="s">
        <v>1868</v>
      </c>
      <c r="L19" s="717"/>
    </row>
    <row s="1666" customFormat="1" customHeight="1" ht="18.75" hidden="1">
      <c r="A20" s="2328"/>
      <c r="C20" s="957"/>
      <c r="D20" s="954" t="s">
        <v>1462</v>
      </c>
      <c r="E20" s="955" t="s">
        <v>1869</v>
      </c>
      <c r="F20" s="951" t="s">
        <v>296</v>
      </c>
      <c r="G20" s="951" t="s">
        <v>296</v>
      </c>
      <c r="H20" s="950" t="s">
        <v>296</v>
      </c>
      <c r="I20" s="951" t="s">
        <v>296</v>
      </c>
      <c r="J20" s="950" t="s">
        <v>296</v>
      </c>
      <c r="K20" s="949"/>
      <c r="L20" s="717"/>
      <c r="W20" s="672"/>
    </row>
    <row s="1666" customFormat="1" customHeight="1" ht="33.75" hidden="1">
      <c r="A21" s="2328"/>
      <c r="C21" s="957"/>
      <c r="D21" s="954" t="s">
        <v>1470</v>
      </c>
      <c r="E21" s="574" t="s">
        <v>1870</v>
      </c>
      <c r="F21" s="951" t="s">
        <v>1871</v>
      </c>
      <c r="G21" s="943"/>
      <c r="H21" s="86"/>
      <c r="I21" s="943"/>
      <c r="J21" s="86"/>
      <c r="K21" s="949"/>
      <c r="L21" s="717"/>
      <c r="W21" s="672"/>
    </row>
    <row s="1666" customFormat="1" customHeight="1" ht="33.75" hidden="1">
      <c r="A22" s="2328"/>
      <c r="C22" s="957"/>
      <c r="D22" s="954" t="s">
        <v>1475</v>
      </c>
      <c r="E22" s="574" t="s">
        <v>1872</v>
      </c>
      <c r="F22" s="951" t="s">
        <v>1873</v>
      </c>
      <c r="G22" s="943"/>
      <c r="H22" s="86"/>
      <c r="I22" s="943"/>
      <c r="J22" s="86"/>
      <c r="K22" s="949"/>
      <c r="L22" s="717"/>
      <c r="W22" s="672"/>
    </row>
    <row s="1666" customFormat="1" customHeight="1" ht="22.5" hidden="1">
      <c r="A23" s="2328"/>
      <c r="C23" s="957"/>
      <c r="D23" s="954" t="s">
        <v>1479</v>
      </c>
      <c r="E23" s="955" t="s">
        <v>1874</v>
      </c>
      <c r="F23" s="951" t="s">
        <v>296</v>
      </c>
      <c r="G23" s="951" t="s">
        <v>296</v>
      </c>
      <c r="H23" s="950" t="s">
        <v>296</v>
      </c>
      <c r="I23" s="951" t="s">
        <v>296</v>
      </c>
      <c r="J23" s="950" t="s">
        <v>296</v>
      </c>
      <c r="K23" s="949"/>
      <c r="L23" s="717"/>
      <c r="W23" s="672"/>
    </row>
    <row s="1666" customFormat="1" customHeight="1" ht="22.5" hidden="1">
      <c r="A24" s="2328"/>
      <c r="C24" s="957"/>
      <c r="D24" s="954" t="s">
        <v>1875</v>
      </c>
      <c r="E24" s="574" t="s">
        <v>1876</v>
      </c>
      <c r="F24" s="951" t="s">
        <v>1877</v>
      </c>
      <c r="G24" s="943"/>
      <c r="H24" s="683"/>
      <c r="I24" s="943"/>
      <c r="J24" s="683"/>
      <c r="K24" s="949"/>
      <c r="L24" s="717"/>
      <c r="W24" s="672"/>
    </row>
    <row s="1666" customFormat="1" customHeight="1" ht="22.5" hidden="1">
      <c r="A25" s="2328"/>
      <c r="C25" s="957"/>
      <c r="D25" s="954" t="s">
        <v>1878</v>
      </c>
      <c r="E25" s="574" t="s">
        <v>1879</v>
      </c>
      <c r="F25" s="951" t="s">
        <v>296</v>
      </c>
      <c r="G25" s="951" t="s">
        <v>296</v>
      </c>
      <c r="H25" s="950" t="s">
        <v>296</v>
      </c>
      <c r="I25" s="951" t="s">
        <v>296</v>
      </c>
      <c r="J25" s="950" t="s">
        <v>296</v>
      </c>
      <c r="K25" s="949"/>
      <c r="L25" s="717"/>
      <c r="W25" s="672"/>
    </row>
    <row s="1666" customFormat="1" customHeight="1" ht="18.75" hidden="1">
      <c r="A26" s="2328"/>
      <c r="C26" s="957"/>
      <c r="D26" s="954" t="s">
        <v>1880</v>
      </c>
      <c r="E26" s="551" t="s">
        <v>1881</v>
      </c>
      <c r="F26" s="951" t="s">
        <v>1882</v>
      </c>
      <c r="G26" s="677"/>
      <c r="H26" s="683"/>
      <c r="I26" s="677"/>
      <c r="J26" s="683"/>
      <c r="K26" s="949"/>
      <c r="L26" s="717"/>
      <c r="W26" s="672"/>
    </row>
    <row s="1666" customFormat="1" customHeight="1" ht="18.75" hidden="1">
      <c r="A27" s="2328"/>
      <c r="C27" s="957"/>
      <c r="D27" s="954" t="s">
        <v>1883</v>
      </c>
      <c r="E27" s="551" t="s">
        <v>1884</v>
      </c>
      <c r="F27" s="951" t="s">
        <v>1885</v>
      </c>
      <c r="G27" s="677"/>
      <c r="H27" s="683"/>
      <c r="I27" s="677"/>
      <c r="J27" s="683"/>
      <c r="K27" s="949"/>
      <c r="L27" s="717"/>
      <c r="W27" s="672"/>
    </row>
    <row s="1666" customFormat="1" customHeight="1" ht="18.75" hidden="1">
      <c r="A28" s="2328"/>
      <c r="C28" s="957"/>
      <c r="D28" s="954" t="s">
        <v>1886</v>
      </c>
      <c r="E28" s="574" t="s">
        <v>1887</v>
      </c>
      <c r="F28" s="951" t="s">
        <v>296</v>
      </c>
      <c r="G28" s="951" t="s">
        <v>296</v>
      </c>
      <c r="H28" s="950" t="s">
        <v>296</v>
      </c>
      <c r="I28" s="951" t="s">
        <v>296</v>
      </c>
      <c r="J28" s="950" t="s">
        <v>296</v>
      </c>
      <c r="K28" s="949"/>
      <c r="L28" s="717"/>
      <c r="W28" s="672"/>
    </row>
    <row s="1666" customFormat="1" customHeight="1" ht="18.75" hidden="1">
      <c r="A29" s="2328"/>
      <c r="C29" s="957"/>
      <c r="D29" s="954" t="s">
        <v>1888</v>
      </c>
      <c r="E29" s="551" t="s">
        <v>1881</v>
      </c>
      <c r="F29" s="951" t="s">
        <v>1889</v>
      </c>
      <c r="G29" s="677"/>
      <c r="H29" s="683"/>
      <c r="I29" s="677"/>
      <c r="J29" s="683"/>
      <c r="K29" s="949"/>
      <c r="L29" s="717"/>
      <c r="W29" s="672"/>
    </row>
    <row s="1666" customFormat="1" customHeight="1" ht="18.75" hidden="1">
      <c r="A30" s="2328"/>
      <c r="C30" s="957"/>
      <c r="D30" s="954" t="s">
        <v>1890</v>
      </c>
      <c r="E30" s="551" t="s">
        <v>1891</v>
      </c>
      <c r="F30" s="951" t="s">
        <v>1892</v>
      </c>
      <c r="G30" s="677"/>
      <c r="H30" s="683"/>
      <c r="I30" s="677"/>
      <c r="J30" s="683"/>
      <c r="K30" s="949"/>
      <c r="L30" s="717"/>
      <c r="W30" s="672"/>
    </row>
    <row customHeight="1" ht="126.75" hidden="1">
      <c r="A31" s="2328"/>
      <c r="D31" s="954" t="s">
        <v>110</v>
      </c>
      <c r="E31" s="260" t="s">
        <v>1893</v>
      </c>
      <c r="F31" s="657" t="s">
        <v>1651</v>
      </c>
      <c r="G31" s="555"/>
      <c r="H31" s="659"/>
      <c r="I31" s="555"/>
      <c r="J31" s="659"/>
      <c r="K31" s="270" t="s">
        <v>1894</v>
      </c>
      <c r="L31" s="717"/>
    </row>
    <row customHeight="1" ht="56.25" hidden="1">
      <c r="A32" s="2328"/>
      <c r="D32" s="954" t="s">
        <v>91</v>
      </c>
      <c r="E32" s="260" t="s">
        <v>1895</v>
      </c>
      <c r="F32" s="537" t="s">
        <v>1648</v>
      </c>
      <c r="G32" s="555"/>
      <c r="H32" s="659"/>
      <c r="I32" s="555"/>
      <c r="J32" s="659"/>
      <c r="K32" s="270" t="s">
        <v>1896</v>
      </c>
      <c r="L32" s="717"/>
    </row>
    <row customHeight="1" ht="11.25" hidden="1">
      <c r="A33" s="2328"/>
      <c r="E33" s="661"/>
      <c r="F33" s="161"/>
      <c r="G33" s="161"/>
      <c r="H33" s="161"/>
      <c r="I33" s="161"/>
      <c r="J33" s="161"/>
      <c r="K33" s="161"/>
    </row>
    <row customHeight="1" ht="12.75" hidden="1">
      <c r="A34" s="2328"/>
      <c r="D34" s="47">
        <v>1</v>
      </c>
      <c r="E34" s="323" t="s">
        <v>1897</v>
      </c>
    </row>
    <row customHeight="1" ht="11.25" hidden="1">
      <c r="A35" s="2328"/>
      <c r="D35" s="361"/>
      <c r="E35" s="323" t="s">
        <v>1898</v>
      </c>
    </row>
    <row s="1666" customFormat="1" customHeight="1" ht="11.25">
      <c r="A36" s="1034"/>
      <c r="B36" s="516"/>
      <c r="D36" s="1035"/>
      <c r="E36" s="1036"/>
    </row>
    <row s="1666" customFormat="1" customHeight="1" ht="22.5" hidden="1">
      <c r="A37" s="2328" t="s">
        <v>992</v>
      </c>
      <c r="B37" s="509"/>
      <c r="D37" s="954">
        <v>1</v>
      </c>
      <c r="E37" s="704" t="s">
        <v>1899</v>
      </c>
      <c r="F37" s="657" t="s">
        <v>1636</v>
      </c>
      <c r="G37" s="555"/>
      <c r="H37" s="517"/>
      <c r="I37" s="555"/>
      <c r="J37" s="517"/>
      <c r="K37" s="270" t="s">
        <v>1900</v>
      </c>
    </row>
    <row s="1666" customFormat="1" customHeight="1" ht="22.5" hidden="1">
      <c r="A38" s="2328"/>
      <c r="B38" s="509"/>
      <c r="D38" s="666" t="s">
        <v>109</v>
      </c>
      <c r="E38" s="1033" t="s">
        <v>1901</v>
      </c>
      <c r="F38" s="1037" t="s">
        <v>428</v>
      </c>
      <c r="G38" s="1037" t="s">
        <v>428</v>
      </c>
      <c r="H38" s="1031"/>
      <c r="I38" s="1037" t="s">
        <v>428</v>
      </c>
      <c r="J38" s="1031"/>
      <c r="K38" s="1032"/>
    </row>
    <row s="1666" customFormat="1" customHeight="1" ht="33.75" hidden="1">
      <c r="A39" s="2328"/>
      <c r="B39" s="509"/>
      <c r="D39" s="662" t="s">
        <v>453</v>
      </c>
      <c r="E39" s="721" t="s">
        <v>1902</v>
      </c>
      <c r="F39" s="657" t="s">
        <v>1903</v>
      </c>
      <c r="G39" s="665"/>
      <c r="H39" s="1024"/>
      <c r="I39" s="665"/>
      <c r="J39" s="1024"/>
      <c r="K39" s="270" t="s">
        <v>1904</v>
      </c>
    </row>
    <row s="1666" customFormat="1" customHeight="1" ht="33.75" hidden="1">
      <c r="A40" s="2328"/>
      <c r="B40" s="509"/>
      <c r="D40" s="662" t="s">
        <v>1796</v>
      </c>
      <c r="E40" s="721" t="s">
        <v>1905</v>
      </c>
      <c r="F40" s="1028" t="s">
        <v>1906</v>
      </c>
      <c r="G40" s="739"/>
      <c r="H40" s="1024"/>
      <c r="I40" s="739"/>
      <c r="J40" s="1024"/>
      <c r="K40" s="270" t="s">
        <v>1907</v>
      </c>
    </row>
    <row s="1666" customFormat="1" customHeight="1" ht="22.5" hidden="1">
      <c r="A41" s="2328"/>
      <c r="B41" s="509"/>
      <c r="D41" s="662" t="s">
        <v>89</v>
      </c>
      <c r="E41" s="720" t="s">
        <v>1908</v>
      </c>
      <c r="F41" s="657" t="s">
        <v>428</v>
      </c>
      <c r="G41" s="657" t="s">
        <v>428</v>
      </c>
      <c r="H41" s="1025"/>
      <c r="I41" s="657" t="s">
        <v>428</v>
      </c>
      <c r="J41" s="1025"/>
      <c r="K41" s="282"/>
    </row>
    <row s="1666" customFormat="1" customHeight="1" ht="45" hidden="1">
      <c r="A42" s="2328"/>
      <c r="B42" s="509"/>
      <c r="D42" s="662" t="s">
        <v>316</v>
      </c>
      <c r="E42" s="721" t="s">
        <v>1909</v>
      </c>
      <c r="F42" s="657" t="s">
        <v>1651</v>
      </c>
      <c r="G42" s="555"/>
      <c r="H42" s="1025"/>
      <c r="I42" s="555"/>
      <c r="J42" s="1025"/>
      <c r="K42" s="282" t="s">
        <v>1910</v>
      </c>
    </row>
    <row s="1666" customFormat="1" customHeight="1" ht="45" hidden="1">
      <c r="A43" s="2328"/>
      <c r="B43" s="509"/>
      <c r="D43" s="662" t="s">
        <v>324</v>
      </c>
      <c r="E43" s="664" t="s">
        <v>1911</v>
      </c>
      <c r="F43" s="1029" t="s">
        <v>1651</v>
      </c>
      <c r="G43" s="740"/>
      <c r="H43" s="1024"/>
      <c r="I43" s="740"/>
      <c r="J43" s="1024"/>
      <c r="K43" s="282" t="s">
        <v>1912</v>
      </c>
    </row>
    <row s="1666" customFormat="1" customHeight="1" ht="11.25" hidden="1">
      <c r="A44" s="2328"/>
      <c r="B44" s="509"/>
      <c r="D44" s="662" t="s">
        <v>90</v>
      </c>
      <c r="E44" s="663" t="s">
        <v>1913</v>
      </c>
      <c r="F44" s="657" t="s">
        <v>1903</v>
      </c>
      <c r="G44" s="665"/>
      <c r="H44" s="1024"/>
      <c r="I44" s="665"/>
      <c r="J44" s="1024"/>
      <c r="K44" s="270"/>
    </row>
    <row s="1666" customFormat="1" customHeight="1" ht="11.25" hidden="1">
      <c r="A45" s="2328"/>
      <c r="B45" s="509"/>
      <c r="D45" s="662" t="s">
        <v>1462</v>
      </c>
      <c r="E45" s="664" t="s">
        <v>1914</v>
      </c>
      <c r="F45" s="657" t="s">
        <v>1903</v>
      </c>
      <c r="G45" s="665"/>
      <c r="H45" s="1024"/>
      <c r="I45" s="665"/>
      <c r="J45" s="1024"/>
      <c r="K45" s="270"/>
    </row>
    <row s="1666" customFormat="1" customHeight="1" ht="11.25" hidden="1">
      <c r="A46" s="2328"/>
      <c r="B46" s="509"/>
      <c r="D46" s="662" t="s">
        <v>1479</v>
      </c>
      <c r="E46" s="664" t="s">
        <v>1915</v>
      </c>
      <c r="F46" s="657" t="s">
        <v>1903</v>
      </c>
      <c r="G46" s="665"/>
      <c r="H46" s="1024"/>
      <c r="I46" s="665"/>
      <c r="J46" s="1024"/>
      <c r="K46" s="270"/>
    </row>
    <row s="1666" customFormat="1" customHeight="1" ht="11.25" hidden="1">
      <c r="A47" s="2328"/>
      <c r="B47" s="509"/>
      <c r="D47" s="662" t="s">
        <v>1611</v>
      </c>
      <c r="E47" s="664" t="s">
        <v>1916</v>
      </c>
      <c r="F47" s="657" t="s">
        <v>1903</v>
      </c>
      <c r="G47" s="665"/>
      <c r="H47" s="1024"/>
      <c r="I47" s="665"/>
      <c r="J47" s="1024"/>
      <c r="K47" s="270"/>
    </row>
    <row s="1666" customFormat="1" customHeight="1" ht="11.25" hidden="1">
      <c r="A48" s="2328"/>
      <c r="B48" s="509"/>
      <c r="D48" s="662" t="s">
        <v>1917</v>
      </c>
      <c r="E48" s="668" t="s">
        <v>1918</v>
      </c>
      <c r="F48" s="657" t="s">
        <v>1903</v>
      </c>
      <c r="G48" s="665"/>
      <c r="H48" s="1024"/>
      <c r="I48" s="665"/>
      <c r="J48" s="1024"/>
      <c r="K48" s="270"/>
    </row>
    <row s="1666" customFormat="1" customHeight="1" ht="11.25" hidden="1">
      <c r="A49" s="2328"/>
      <c r="B49" s="509"/>
      <c r="D49" s="662" t="s">
        <v>1919</v>
      </c>
      <c r="E49" s="668" t="s">
        <v>1920</v>
      </c>
      <c r="F49" s="657" t="s">
        <v>1903</v>
      </c>
      <c r="G49" s="665"/>
      <c r="H49" s="1024"/>
      <c r="I49" s="665"/>
      <c r="J49" s="1024"/>
      <c r="K49" s="270"/>
    </row>
    <row s="1666" customFormat="1" customHeight="1" ht="11.25" hidden="1">
      <c r="A50" s="2328"/>
      <c r="B50" s="509"/>
      <c r="D50" s="662" t="s">
        <v>1613</v>
      </c>
      <c r="E50" s="664" t="s">
        <v>1921</v>
      </c>
      <c r="F50" s="657" t="s">
        <v>1903</v>
      </c>
      <c r="G50" s="665"/>
      <c r="H50" s="1024"/>
      <c r="I50" s="665"/>
      <c r="J50" s="1024"/>
      <c r="K50" s="270"/>
    </row>
    <row s="1666" customFormat="1" customHeight="1" ht="11.25" hidden="1">
      <c r="A51" s="2328"/>
      <c r="B51" s="509"/>
      <c r="D51" s="662" t="s">
        <v>1615</v>
      </c>
      <c r="E51" s="664" t="s">
        <v>1922</v>
      </c>
      <c r="F51" s="657" t="s">
        <v>1903</v>
      </c>
      <c r="G51" s="665"/>
      <c r="H51" s="1024"/>
      <c r="I51" s="665"/>
      <c r="J51" s="1024"/>
      <c r="K51" s="270"/>
    </row>
    <row s="1666" customFormat="1" customHeight="1" ht="45" hidden="1">
      <c r="A52" s="2328"/>
      <c r="B52" s="509"/>
      <c r="D52" s="662" t="s">
        <v>110</v>
      </c>
      <c r="E52" s="663" t="s">
        <v>1923</v>
      </c>
      <c r="F52" s="657" t="s">
        <v>1903</v>
      </c>
      <c r="G52" s="665"/>
      <c r="H52" s="1024"/>
      <c r="I52" s="665"/>
      <c r="J52" s="1024"/>
      <c r="K52" s="270"/>
    </row>
    <row s="1666" customFormat="1" customHeight="1" ht="11.25" hidden="1">
      <c r="A53" s="2328"/>
      <c r="B53" s="509"/>
      <c r="D53" s="662" t="s">
        <v>305</v>
      </c>
      <c r="E53" s="664" t="s">
        <v>1914</v>
      </c>
      <c r="F53" s="657" t="s">
        <v>1903</v>
      </c>
      <c r="G53" s="665"/>
      <c r="H53" s="1024"/>
      <c r="I53" s="665"/>
      <c r="J53" s="1024"/>
      <c r="K53" s="270"/>
    </row>
    <row s="1666" customFormat="1" customHeight="1" ht="11.25" hidden="1">
      <c r="A54" s="2328"/>
      <c r="B54" s="509"/>
      <c r="D54" s="662" t="s">
        <v>307</v>
      </c>
      <c r="E54" s="664" t="s">
        <v>1915</v>
      </c>
      <c r="F54" s="657" t="s">
        <v>1903</v>
      </c>
      <c r="G54" s="665"/>
      <c r="H54" s="1024"/>
      <c r="I54" s="665"/>
      <c r="J54" s="1024"/>
      <c r="K54" s="270"/>
    </row>
    <row s="1666" customFormat="1" customHeight="1" ht="11.25" hidden="1">
      <c r="A55" s="2328"/>
      <c r="B55" s="509"/>
      <c r="D55" s="662" t="s">
        <v>310</v>
      </c>
      <c r="E55" s="664" t="s">
        <v>1916</v>
      </c>
      <c r="F55" s="657" t="s">
        <v>1903</v>
      </c>
      <c r="G55" s="665"/>
      <c r="H55" s="1024"/>
      <c r="I55" s="665"/>
      <c r="J55" s="1024"/>
      <c r="K55" s="270"/>
    </row>
    <row s="1666" customFormat="1" customHeight="1" ht="11.25" hidden="1">
      <c r="A56" s="2328"/>
      <c r="B56" s="509"/>
      <c r="D56" s="662" t="s">
        <v>1628</v>
      </c>
      <c r="E56" s="668" t="s">
        <v>1918</v>
      </c>
      <c r="F56" s="657" t="s">
        <v>1903</v>
      </c>
      <c r="G56" s="665"/>
      <c r="H56" s="1024"/>
      <c r="I56" s="665"/>
      <c r="J56" s="1024"/>
      <c r="K56" s="270"/>
    </row>
    <row s="1666" customFormat="1" customHeight="1" ht="11.25" hidden="1">
      <c r="A57" s="2328"/>
      <c r="B57" s="509"/>
      <c r="D57" s="662" t="s">
        <v>1924</v>
      </c>
      <c r="E57" s="668" t="s">
        <v>1920</v>
      </c>
      <c r="F57" s="657" t="s">
        <v>1903</v>
      </c>
      <c r="G57" s="665"/>
      <c r="H57" s="1024"/>
      <c r="I57" s="665"/>
      <c r="J57" s="1024"/>
      <c r="K57" s="270"/>
    </row>
    <row s="1666" customFormat="1" customHeight="1" ht="11.25" hidden="1">
      <c r="A58" s="2328"/>
      <c r="B58" s="509"/>
      <c r="D58" s="662" t="s">
        <v>312</v>
      </c>
      <c r="E58" s="664" t="s">
        <v>1921</v>
      </c>
      <c r="F58" s="657" t="s">
        <v>1903</v>
      </c>
      <c r="G58" s="665"/>
      <c r="H58" s="1024"/>
      <c r="I58" s="665"/>
      <c r="J58" s="1024"/>
      <c r="K58" s="270"/>
    </row>
    <row s="1666" customFormat="1" customHeight="1" ht="11.25" hidden="1">
      <c r="A59" s="2328"/>
      <c r="B59" s="509"/>
      <c r="D59" s="662" t="s">
        <v>1925</v>
      </c>
      <c r="E59" s="664" t="s">
        <v>1922</v>
      </c>
      <c r="F59" s="657" t="s">
        <v>1903</v>
      </c>
      <c r="G59" s="665"/>
      <c r="H59" s="1024"/>
      <c r="I59" s="665"/>
      <c r="J59" s="1024"/>
      <c r="K59" s="270"/>
    </row>
    <row s="1666" customFormat="1" customHeight="1" ht="33.75" hidden="1">
      <c r="A60" s="2328"/>
      <c r="B60" s="509"/>
      <c r="D60" s="662" t="s">
        <v>91</v>
      </c>
      <c r="E60" s="663" t="s">
        <v>1926</v>
      </c>
      <c r="F60" s="719" t="s">
        <v>1651</v>
      </c>
      <c r="G60" s="740"/>
      <c r="H60" s="1024"/>
      <c r="I60" s="740"/>
      <c r="J60" s="1024"/>
      <c r="K60" s="282" t="s">
        <v>1927</v>
      </c>
    </row>
    <row s="1666" customFormat="1" customHeight="1" ht="33.75" hidden="1">
      <c r="A61" s="2328"/>
      <c r="B61" s="509"/>
      <c r="D61" s="662" t="s">
        <v>92</v>
      </c>
      <c r="E61" s="663" t="s">
        <v>1928</v>
      </c>
      <c r="F61" s="724" t="s">
        <v>1648</v>
      </c>
      <c r="G61" s="665"/>
      <c r="H61" s="1024"/>
      <c r="I61" s="665"/>
      <c r="J61" s="1024"/>
      <c r="K61" s="270"/>
    </row>
    <row s="1666" customFormat="1" customHeight="1" ht="22.5" hidden="1">
      <c r="A62" s="2328"/>
      <c r="B62" s="509" t="s">
        <v>1764</v>
      </c>
      <c r="D62" s="662" t="s">
        <v>111</v>
      </c>
      <c r="E62" s="663" t="s">
        <v>1929</v>
      </c>
      <c r="F62" s="724" t="s">
        <v>296</v>
      </c>
      <c r="G62" s="379"/>
      <c r="H62" s="1024"/>
      <c r="I62" s="379"/>
      <c r="J62" s="1024"/>
      <c r="K62" s="270" t="s">
        <v>1557</v>
      </c>
    </row>
    <row s="1666" customFormat="1" customHeight="1" ht="45" hidden="1">
      <c r="A63" s="2328"/>
      <c r="B63" s="509" t="s">
        <v>1764</v>
      </c>
      <c r="D63" s="662" t="s">
        <v>1930</v>
      </c>
      <c r="E63" s="664" t="s">
        <v>1931</v>
      </c>
      <c r="F63" s="719" t="s">
        <v>296</v>
      </c>
      <c r="G63" s="379"/>
      <c r="H63" s="1024"/>
      <c r="I63" s="379"/>
      <c r="J63" s="1024"/>
      <c r="K63" s="270" t="s">
        <v>1557</v>
      </c>
    </row>
    <row s="1666" customFormat="1" customHeight="1" ht="11.25">
      <c r="A64" s="1034"/>
      <c r="B64" s="516"/>
      <c r="D64" s="1035"/>
      <c r="E64" s="1036"/>
    </row>
    <row s="1666" customFormat="1" customHeight="1" ht="22.5" hidden="1">
      <c r="A65" s="2328" t="s">
        <v>1007</v>
      </c>
      <c r="B65" s="509"/>
      <c r="D65" s="662">
        <v>1</v>
      </c>
      <c r="E65" s="742" t="s">
        <v>1932</v>
      </c>
      <c r="F65" s="738" t="s">
        <v>1636</v>
      </c>
      <c r="G65" s="739"/>
      <c r="H65" s="1030"/>
      <c r="I65" s="739"/>
      <c r="J65" s="1030"/>
      <c r="K65" s="281" t="s">
        <v>1933</v>
      </c>
    </row>
    <row s="1666" customFormat="1" customHeight="1" ht="56.25" hidden="1">
      <c r="A66" s="2328"/>
      <c r="B66" s="509"/>
      <c r="D66" s="741" t="s">
        <v>109</v>
      </c>
      <c r="E66" s="704" t="s">
        <v>1934</v>
      </c>
      <c r="F66" s="657" t="s">
        <v>428</v>
      </c>
      <c r="G66" s="657" t="s">
        <v>428</v>
      </c>
      <c r="H66" s="517"/>
      <c r="I66" s="657" t="s">
        <v>428</v>
      </c>
      <c r="J66" s="517"/>
      <c r="K66" s="270"/>
    </row>
    <row s="1666" customFormat="1" customHeight="1" ht="33.75" hidden="1">
      <c r="A67" s="2328"/>
      <c r="B67" s="509"/>
      <c r="D67" s="741" t="s">
        <v>451</v>
      </c>
      <c r="E67" s="955" t="s">
        <v>1935</v>
      </c>
      <c r="F67" s="657" t="s">
        <v>1906</v>
      </c>
      <c r="G67" s="725"/>
      <c r="H67" s="517"/>
      <c r="I67" s="725"/>
      <c r="J67" s="517"/>
      <c r="K67" s="270"/>
    </row>
    <row s="1666" customFormat="1" customHeight="1" ht="22.5" hidden="1">
      <c r="A68" s="2328"/>
      <c r="B68" s="509"/>
      <c r="D68" s="741" t="s">
        <v>297</v>
      </c>
      <c r="E68" s="955" t="s">
        <v>1936</v>
      </c>
      <c r="F68" s="657" t="s">
        <v>1906</v>
      </c>
      <c r="G68" s="725"/>
      <c r="H68" s="517"/>
      <c r="I68" s="725"/>
      <c r="J68" s="517"/>
      <c r="K68" s="270"/>
    </row>
    <row s="1666" customFormat="1" customHeight="1" ht="22.5" hidden="1">
      <c r="A69" s="2328"/>
      <c r="B69" s="509"/>
      <c r="D69" s="741" t="s">
        <v>300</v>
      </c>
      <c r="E69" s="955" t="s">
        <v>1937</v>
      </c>
      <c r="F69" s="719" t="s">
        <v>1651</v>
      </c>
      <c r="G69" s="740"/>
      <c r="H69" s="517"/>
      <c r="I69" s="740"/>
      <c r="J69" s="517"/>
      <c r="K69" s="270"/>
    </row>
    <row s="1666" customFormat="1" customHeight="1" ht="22.5" hidden="1">
      <c r="A70" s="2328"/>
      <c r="B70" s="509"/>
      <c r="D70" s="741" t="s">
        <v>1363</v>
      </c>
      <c r="E70" s="955" t="s">
        <v>1938</v>
      </c>
      <c r="F70" s="719" t="s">
        <v>1651</v>
      </c>
      <c r="G70" s="740"/>
      <c r="H70" s="517"/>
      <c r="I70" s="740"/>
      <c r="J70" s="517"/>
      <c r="K70" s="270"/>
    </row>
    <row s="1666" customFormat="1" customHeight="1" ht="22.5" hidden="1">
      <c r="A71" s="2328"/>
      <c r="B71" s="509"/>
      <c r="D71" s="662" t="s">
        <v>89</v>
      </c>
      <c r="E71" s="663" t="s">
        <v>1939</v>
      </c>
      <c r="F71" s="657" t="s">
        <v>1906</v>
      </c>
      <c r="G71" s="555"/>
      <c r="H71" s="1031"/>
      <c r="I71" s="555"/>
      <c r="J71" s="1031"/>
      <c r="K71" s="282"/>
    </row>
    <row s="1666" customFormat="1" customHeight="1" ht="56.25" hidden="1">
      <c r="A72" s="2328"/>
      <c r="B72" s="509"/>
      <c r="D72" s="662" t="s">
        <v>90</v>
      </c>
      <c r="E72" s="663" t="s">
        <v>1940</v>
      </c>
      <c r="F72" s="719" t="s">
        <v>1651</v>
      </c>
      <c r="G72" s="740"/>
      <c r="H72" s="1024"/>
      <c r="I72" s="740"/>
      <c r="J72" s="1024"/>
      <c r="K72" s="282"/>
    </row>
    <row s="1666" customFormat="1" customHeight="1" ht="33.75" hidden="1">
      <c r="A73" s="2328"/>
      <c r="B73" s="509"/>
      <c r="D73" s="662" t="s">
        <v>110</v>
      </c>
      <c r="E73" s="663" t="s">
        <v>1941</v>
      </c>
      <c r="F73" s="724" t="s">
        <v>1648</v>
      </c>
      <c r="G73" s="665"/>
      <c r="H73" s="1024"/>
      <c r="I73" s="665"/>
      <c r="J73" s="1024"/>
      <c r="K73" s="270"/>
    </row>
    <row s="1666" customFormat="1" customHeight="1" ht="22.5" hidden="1">
      <c r="A74" s="2328"/>
      <c r="B74" s="509" t="s">
        <v>1764</v>
      </c>
      <c r="D74" s="662" t="s">
        <v>91</v>
      </c>
      <c r="E74" s="663" t="s">
        <v>1942</v>
      </c>
      <c r="F74" s="724" t="s">
        <v>296</v>
      </c>
      <c r="G74" s="379"/>
      <c r="H74" s="1024"/>
      <c r="I74" s="379"/>
      <c r="J74" s="1024"/>
      <c r="K74" s="270" t="s">
        <v>1557</v>
      </c>
    </row>
    <row s="1666" customFormat="1" customHeight="1" ht="45" hidden="1">
      <c r="A75" s="2328"/>
      <c r="B75" s="509" t="s">
        <v>1764</v>
      </c>
      <c r="D75" s="662" t="s">
        <v>1367</v>
      </c>
      <c r="E75" s="664" t="s">
        <v>1943</v>
      </c>
      <c r="F75" s="719" t="s">
        <v>296</v>
      </c>
      <c r="G75" s="379"/>
      <c r="H75" s="1024"/>
      <c r="I75" s="379"/>
      <c r="J75" s="1024"/>
      <c r="K75" s="270" t="s">
        <v>1557</v>
      </c>
    </row>
    <row s="1666" customFormat="1" customHeight="1" ht="11.25">
      <c r="A76" s="1034"/>
      <c r="B76" s="516"/>
      <c r="D76" s="1035"/>
      <c r="E76" s="1036"/>
    </row>
    <row s="1666" customFormat="1" customHeight="1" ht="11.25">
      <c r="A77" s="2328" t="s">
        <v>595</v>
      </c>
      <c r="B77" s="509"/>
      <c r="D77" s="662">
        <v>1</v>
      </c>
      <c r="E77" s="663" t="s">
        <v>1944</v>
      </c>
      <c r="F77" s="719" t="s">
        <v>1636</v>
      </c>
      <c r="G77" s="722"/>
      <c r="H77" s="1024"/>
      <c r="I77" s="722"/>
      <c r="J77" s="1024"/>
      <c r="K77" s="270" t="s">
        <v>1945</v>
      </c>
    </row>
    <row s="1666" customFormat="1" customHeight="1" ht="11.25">
      <c r="A78" s="2328"/>
      <c r="B78" s="509"/>
      <c r="D78" s="662" t="s">
        <v>109</v>
      </c>
      <c r="E78" s="663" t="s">
        <v>1946</v>
      </c>
      <c r="F78" s="719" t="s">
        <v>1636</v>
      </c>
      <c r="G78" s="722"/>
      <c r="H78" s="1024"/>
      <c r="I78" s="722"/>
      <c r="J78" s="1024"/>
      <c r="K78" s="270" t="s">
        <v>1947</v>
      </c>
    </row>
    <row s="1666" customFormat="1" customHeight="1" ht="22.5">
      <c r="A79" s="2328"/>
      <c r="B79" s="509"/>
      <c r="D79" s="662" t="s">
        <v>89</v>
      </c>
      <c r="E79" s="720" t="s">
        <v>1948</v>
      </c>
      <c r="F79" s="657" t="s">
        <v>1903</v>
      </c>
      <c r="G79" s="722"/>
      <c r="H79" s="1024"/>
      <c r="I79" s="722"/>
      <c r="J79" s="1024"/>
      <c r="K79" s="270" t="s">
        <v>1949</v>
      </c>
    </row>
    <row s="1666" customFormat="1" customHeight="1" ht="11.25">
      <c r="A80" s="2328"/>
      <c r="B80" s="509"/>
      <c r="D80" s="662" t="s">
        <v>316</v>
      </c>
      <c r="E80" s="721" t="s">
        <v>1950</v>
      </c>
      <c r="F80" s="657" t="s">
        <v>1903</v>
      </c>
      <c r="G80" s="722"/>
      <c r="H80" s="1024"/>
      <c r="I80" s="722"/>
      <c r="J80" s="1024"/>
      <c r="K80" s="270"/>
    </row>
    <row s="1666" customFormat="1" customHeight="1" ht="11.25">
      <c r="A81" s="2328"/>
      <c r="B81" s="509"/>
      <c r="D81" s="662" t="s">
        <v>324</v>
      </c>
      <c r="E81" s="721" t="s">
        <v>1951</v>
      </c>
      <c r="F81" s="657" t="s">
        <v>1903</v>
      </c>
      <c r="G81" s="722"/>
      <c r="H81" s="1024"/>
      <c r="I81" s="722"/>
      <c r="J81" s="1024"/>
      <c r="K81" s="270"/>
    </row>
    <row s="1666" customFormat="1" customHeight="1" ht="11.25">
      <c r="A82" s="2328"/>
      <c r="B82" s="509"/>
      <c r="D82" s="662" t="s">
        <v>326</v>
      </c>
      <c r="E82" s="721" t="s">
        <v>1952</v>
      </c>
      <c r="F82" s="657" t="s">
        <v>1903</v>
      </c>
      <c r="G82" s="722"/>
      <c r="H82" s="1024"/>
      <c r="I82" s="722"/>
      <c r="J82" s="1024"/>
      <c r="K82" s="270"/>
    </row>
    <row s="1666" customFormat="1" customHeight="1" ht="11.25">
      <c r="A83" s="2328"/>
      <c r="B83" s="509"/>
      <c r="D83" s="662" t="s">
        <v>328</v>
      </c>
      <c r="E83" s="721" t="s">
        <v>1953</v>
      </c>
      <c r="F83" s="657" t="s">
        <v>1903</v>
      </c>
      <c r="G83" s="722"/>
      <c r="H83" s="1024"/>
      <c r="I83" s="722"/>
      <c r="J83" s="1024"/>
      <c r="K83" s="270"/>
    </row>
    <row s="1666" customFormat="1" customHeight="1" ht="11.25">
      <c r="A84" s="2328"/>
      <c r="B84" s="509"/>
      <c r="D84" s="662" t="s">
        <v>1954</v>
      </c>
      <c r="E84" s="721" t="s">
        <v>1955</v>
      </c>
      <c r="F84" s="657" t="s">
        <v>1903</v>
      </c>
      <c r="G84" s="722"/>
      <c r="H84" s="1024"/>
      <c r="I84" s="722"/>
      <c r="J84" s="1024"/>
      <c r="K84" s="270"/>
    </row>
    <row s="1666" customFormat="1" customHeight="1" ht="11.25">
      <c r="A85" s="2328"/>
      <c r="B85" s="509"/>
      <c r="D85" s="662" t="s">
        <v>1956</v>
      </c>
      <c r="E85" s="721" t="s">
        <v>1957</v>
      </c>
      <c r="F85" s="657" t="s">
        <v>1903</v>
      </c>
      <c r="G85" s="722"/>
      <c r="H85" s="1024"/>
      <c r="I85" s="722"/>
      <c r="J85" s="1024"/>
      <c r="K85" s="270"/>
    </row>
    <row s="1666" customFormat="1" customHeight="1" ht="11.25">
      <c r="A86" s="2328"/>
      <c r="B86" s="509"/>
      <c r="D86" s="662" t="s">
        <v>1958</v>
      </c>
      <c r="E86" s="721" t="s">
        <v>1959</v>
      </c>
      <c r="F86" s="657" t="s">
        <v>1903</v>
      </c>
      <c r="G86" s="722"/>
      <c r="H86" s="1024"/>
      <c r="I86" s="722"/>
      <c r="J86" s="1024"/>
      <c r="K86" s="270"/>
    </row>
    <row s="1666" customFormat="1" customHeight="1" ht="45">
      <c r="A87" s="2328"/>
      <c r="B87" s="509"/>
      <c r="D87" s="662" t="s">
        <v>90</v>
      </c>
      <c r="E87" s="663" t="s">
        <v>1960</v>
      </c>
      <c r="F87" s="657" t="s">
        <v>1903</v>
      </c>
      <c r="G87" s="722"/>
      <c r="H87" s="1024"/>
      <c r="I87" s="722"/>
      <c r="J87" s="1024"/>
      <c r="K87" s="270" t="s">
        <v>1961</v>
      </c>
    </row>
    <row s="1666" customFormat="1" customHeight="1" ht="11.25">
      <c r="A88" s="2328"/>
      <c r="B88" s="509"/>
      <c r="D88" s="662" t="s">
        <v>1462</v>
      </c>
      <c r="E88" s="721" t="s">
        <v>1950</v>
      </c>
      <c r="F88" s="657" t="s">
        <v>1903</v>
      </c>
      <c r="G88" s="722"/>
      <c r="H88" s="1024"/>
      <c r="I88" s="722"/>
      <c r="J88" s="1024"/>
      <c r="K88" s="270"/>
    </row>
    <row s="1666" customFormat="1" customHeight="1" ht="11.25">
      <c r="A89" s="2328"/>
      <c r="B89" s="509"/>
      <c r="D89" s="662" t="s">
        <v>1479</v>
      </c>
      <c r="E89" s="721" t="s">
        <v>1951</v>
      </c>
      <c r="F89" s="657" t="s">
        <v>1903</v>
      </c>
      <c r="G89" s="722"/>
      <c r="H89" s="1024"/>
      <c r="I89" s="722"/>
      <c r="J89" s="1024"/>
      <c r="K89" s="270"/>
    </row>
    <row s="1666" customFormat="1" customHeight="1" ht="11.25">
      <c r="A90" s="2328"/>
      <c r="B90" s="509"/>
      <c r="D90" s="662" t="s">
        <v>1611</v>
      </c>
      <c r="E90" s="721" t="s">
        <v>1952</v>
      </c>
      <c r="F90" s="657" t="s">
        <v>1903</v>
      </c>
      <c r="G90" s="722"/>
      <c r="H90" s="1024"/>
      <c r="I90" s="722"/>
      <c r="J90" s="1024"/>
      <c r="K90" s="270"/>
    </row>
    <row s="1666" customFormat="1" customHeight="1" ht="11.25">
      <c r="A91" s="2328"/>
      <c r="B91" s="509"/>
      <c r="D91" s="662" t="s">
        <v>1613</v>
      </c>
      <c r="E91" s="721" t="s">
        <v>1953</v>
      </c>
      <c r="F91" s="657" t="s">
        <v>1903</v>
      </c>
      <c r="G91" s="722"/>
      <c r="H91" s="1024"/>
      <c r="I91" s="722"/>
      <c r="J91" s="1024"/>
      <c r="K91" s="270"/>
    </row>
    <row s="1666" customFormat="1" customHeight="1" ht="11.25">
      <c r="A92" s="2328"/>
      <c r="B92" s="509"/>
      <c r="D92" s="662" t="s">
        <v>1615</v>
      </c>
      <c r="E92" s="721" t="s">
        <v>1955</v>
      </c>
      <c r="F92" s="657" t="s">
        <v>1903</v>
      </c>
      <c r="G92" s="722"/>
      <c r="H92" s="1024"/>
      <c r="I92" s="722"/>
      <c r="J92" s="1024"/>
      <c r="K92" s="270"/>
    </row>
    <row s="1666" customFormat="1" customHeight="1" ht="11.25">
      <c r="A93" s="2328"/>
      <c r="B93" s="509"/>
      <c r="D93" s="662" t="s">
        <v>1617</v>
      </c>
      <c r="E93" s="721" t="s">
        <v>1957</v>
      </c>
      <c r="F93" s="657" t="s">
        <v>1903</v>
      </c>
      <c r="G93" s="722"/>
      <c r="H93" s="1024"/>
      <c r="I93" s="722"/>
      <c r="J93" s="1024"/>
      <c r="K93" s="270"/>
    </row>
    <row s="1666" customFormat="1" customHeight="1" ht="11.25">
      <c r="A94" s="2328"/>
      <c r="B94" s="509"/>
      <c r="D94" s="662" t="s">
        <v>1619</v>
      </c>
      <c r="E94" s="721" t="s">
        <v>1959</v>
      </c>
      <c r="F94" s="657" t="s">
        <v>1903</v>
      </c>
      <c r="G94" s="722"/>
      <c r="H94" s="1024"/>
      <c r="I94" s="722"/>
      <c r="J94" s="1024"/>
      <c r="K94" s="270"/>
    </row>
    <row s="1666" customFormat="1" customHeight="1" ht="24.75">
      <c r="A95" s="2328"/>
      <c r="B95" s="509"/>
      <c r="D95" s="662" t="s">
        <v>110</v>
      </c>
      <c r="E95" s="663" t="s">
        <v>1962</v>
      </c>
      <c r="F95" s="723" t="s">
        <v>1651</v>
      </c>
      <c r="G95" s="725"/>
      <c r="H95" s="1024"/>
      <c r="I95" s="725"/>
      <c r="J95" s="1024"/>
      <c r="K95" s="270" t="s">
        <v>1963</v>
      </c>
    </row>
    <row s="1666" customFormat="1" customHeight="1" ht="33.75">
      <c r="A96" s="2328"/>
      <c r="B96" s="509"/>
      <c r="D96" s="662" t="s">
        <v>91</v>
      </c>
      <c r="E96" s="663" t="s">
        <v>1964</v>
      </c>
      <c r="F96" s="724" t="s">
        <v>1648</v>
      </c>
      <c r="G96" s="726"/>
      <c r="H96" s="1024"/>
      <c r="I96" s="726"/>
      <c r="J96" s="1024"/>
      <c r="K96" s="270"/>
    </row>
    <row s="1666" customFormat="1" customHeight="1" ht="22.5">
      <c r="A97" s="2328"/>
      <c r="B97" s="509" t="s">
        <v>1764</v>
      </c>
      <c r="D97" s="662" t="s">
        <v>92</v>
      </c>
      <c r="E97" s="663" t="s">
        <v>1965</v>
      </c>
      <c r="F97" s="724" t="s">
        <v>296</v>
      </c>
      <c r="G97" s="382"/>
      <c r="H97" s="1024"/>
      <c r="I97" s="382"/>
      <c r="J97" s="1024"/>
      <c r="K97" s="270" t="s">
        <v>1557</v>
      </c>
    </row>
    <row s="1666" customFormat="1" customHeight="1" ht="45">
      <c r="A98" s="2328"/>
      <c r="B98" s="509" t="s">
        <v>1764</v>
      </c>
      <c r="D98" s="662" t="s">
        <v>1966</v>
      </c>
      <c r="E98" s="664" t="s">
        <v>1967</v>
      </c>
      <c r="F98" s="719" t="s">
        <v>296</v>
      </c>
      <c r="G98" s="382"/>
      <c r="H98" s="1024"/>
      <c r="I98" s="382"/>
      <c r="J98" s="1024"/>
      <c r="K98" s="270" t="s">
        <v>1557</v>
      </c>
    </row>
    <row s="1666" customFormat="1" customHeight="1" ht="95.25">
      <c r="A99" s="2328"/>
      <c r="B99" s="509" t="s">
        <v>1764</v>
      </c>
      <c r="D99" s="662" t="s">
        <v>111</v>
      </c>
      <c r="E99" s="663" t="s">
        <v>1968</v>
      </c>
      <c r="F99" s="719" t="s">
        <v>296</v>
      </c>
      <c r="G99" s="382"/>
      <c r="H99" s="1024"/>
      <c r="I99" s="382"/>
      <c r="J99" s="1024"/>
      <c r="K99" s="270" t="s">
        <v>1557</v>
      </c>
    </row>
    <row s="1666" customFormat="1" customHeight="1" ht="22.5">
      <c r="A100" s="2328"/>
      <c r="B100" s="509" t="s">
        <v>1764</v>
      </c>
      <c r="D100" s="662" t="s">
        <v>147</v>
      </c>
      <c r="E100" s="663" t="s">
        <v>1969</v>
      </c>
      <c r="F100" s="719" t="s">
        <v>296</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D2799-4A57-7CCB-E0E9-0FDBA7CCD4E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1970</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1971</v>
      </c>
      <c r="H9" s="1994" t="s">
        <v>1972</v>
      </c>
      <c r="I9" s="1948" t="s">
        <v>1973</v>
      </c>
      <c r="J9" s="1948" t="s">
        <v>1974</v>
      </c>
      <c r="K9" s="1948" t="s">
        <v>1975</v>
      </c>
      <c r="L9" s="1948" t="s">
        <v>1976</v>
      </c>
      <c r="M9" s="1948" t="s">
        <v>1977</v>
      </c>
      <c r="N9" s="2029" t="s">
        <v>1978</v>
      </c>
      <c r="O9" s="2029"/>
      <c r="P9" s="2029"/>
      <c r="Q9" s="2331" t="s">
        <v>1979</v>
      </c>
      <c r="R9" s="2332"/>
      <c r="S9" s="2332"/>
      <c r="T9" s="2333"/>
      <c r="U9" s="2331" t="s">
        <v>1980</v>
      </c>
      <c r="V9" s="2332"/>
      <c r="W9" s="2332"/>
      <c r="X9" s="2333"/>
      <c r="Y9" s="1922" t="s">
        <v>1981</v>
      </c>
      <c r="Z9" s="1923"/>
      <c r="AA9" s="1923"/>
      <c r="AB9" s="1924"/>
    </row>
    <row customHeight="1" ht="41.25">
      <c r="A10" s="905"/>
      <c r="B10" s="905"/>
      <c r="C10" s="905"/>
      <c r="F10" s="1994"/>
      <c r="G10" s="1994"/>
      <c r="H10" s="2053"/>
      <c r="I10" s="1994"/>
      <c r="J10" s="1994"/>
      <c r="K10" s="1994"/>
      <c r="L10" s="1994"/>
      <c r="M10" s="1994"/>
      <c r="N10" s="903" t="s">
        <v>1982</v>
      </c>
      <c r="O10" s="903" t="s">
        <v>1983</v>
      </c>
      <c r="P10" s="904" t="s">
        <v>1984</v>
      </c>
      <c r="Q10" s="915" t="s">
        <v>88</v>
      </c>
      <c r="R10" s="915" t="s">
        <v>1985</v>
      </c>
      <c r="S10" s="915" t="s">
        <v>1986</v>
      </c>
      <c r="T10" s="916" t="s">
        <v>1987</v>
      </c>
      <c r="U10" s="915" t="s">
        <v>88</v>
      </c>
      <c r="V10" s="915" t="s">
        <v>1988</v>
      </c>
      <c r="W10" s="915" t="s">
        <v>1986</v>
      </c>
      <c r="X10" s="916" t="s">
        <v>1987</v>
      </c>
      <c r="Y10" s="281" t="s">
        <v>1989</v>
      </c>
      <c r="Z10" s="1922" t="s">
        <v>87</v>
      </c>
      <c r="AA10" s="1924"/>
      <c r="AB10" s="1050" t="s">
        <v>1990</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1991</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1992</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E32E1-60E3-BA1F-1602-C2684121456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1970</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1993</v>
      </c>
      <c r="G9" s="2339" t="s">
        <v>1994</v>
      </c>
      <c r="H9" s="2340"/>
      <c r="I9" s="1948" t="s">
        <v>1995</v>
      </c>
      <c r="J9" s="1948"/>
      <c r="K9" s="1948" t="s">
        <v>1996</v>
      </c>
      <c r="L9" s="1948"/>
      <c r="M9" s="1948"/>
      <c r="N9" s="1948"/>
      <c r="O9" s="1948"/>
      <c r="P9" s="1948"/>
      <c r="Q9" s="1948"/>
      <c r="R9" s="1948"/>
      <c r="S9" s="1948"/>
      <c r="T9" s="1948"/>
      <c r="U9" s="1948"/>
      <c r="V9" s="1948"/>
      <c r="W9" s="1948"/>
      <c r="X9" s="1948"/>
      <c r="Y9" s="1948"/>
      <c r="Z9" s="2011" t="s">
        <v>1997</v>
      </c>
      <c r="AA9" s="2012"/>
      <c r="AB9" s="1948" t="s">
        <v>1998</v>
      </c>
      <c r="AC9" s="1948"/>
      <c r="AD9" s="1948"/>
      <c r="AE9" s="1948"/>
      <c r="AF9" s="1994" t="s">
        <v>1999</v>
      </c>
      <c r="AG9" s="1948" t="s">
        <v>2000</v>
      </c>
      <c r="AH9" s="1948"/>
      <c r="AI9" s="1994" t="s">
        <v>2001</v>
      </c>
      <c r="AJ9" s="1948" t="s">
        <v>2002</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2003</v>
      </c>
      <c r="L10" s="1922" t="s">
        <v>2004</v>
      </c>
      <c r="M10" s="1924"/>
      <c r="N10" s="1948" t="s">
        <v>2005</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2006</v>
      </c>
      <c r="M11" s="1994" t="s">
        <v>2007</v>
      </c>
      <c r="N11" s="1948" t="s">
        <v>2008</v>
      </c>
      <c r="O11" s="1948"/>
      <c r="P11" s="2348" t="s">
        <v>1989</v>
      </c>
      <c r="Q11" s="2348" t="s">
        <v>2009</v>
      </c>
      <c r="R11" s="2348" t="s">
        <v>2010</v>
      </c>
      <c r="S11" s="2348" t="s">
        <v>2011</v>
      </c>
      <c r="T11" s="2348"/>
      <c r="U11" s="2348"/>
      <c r="V11" s="2348"/>
      <c r="W11" s="2348"/>
      <c r="X11" s="2348"/>
      <c r="Y11" s="2348"/>
      <c r="Z11" s="2013"/>
      <c r="AA11" s="2014"/>
      <c r="AB11" s="1948" t="s">
        <v>2012</v>
      </c>
      <c r="AC11" s="1948"/>
      <c r="AD11" s="1922" t="s">
        <v>2013</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2014</v>
      </c>
      <c r="K12" s="1948"/>
      <c r="L12" s="2053"/>
      <c r="M12" s="2053"/>
      <c r="N12" s="1948"/>
      <c r="O12" s="1948"/>
      <c r="P12" s="2348"/>
      <c r="Q12" s="2348"/>
      <c r="R12" s="2348"/>
      <c r="S12" s="1135" t="s">
        <v>85</v>
      </c>
      <c r="T12" s="1135" t="s">
        <v>86</v>
      </c>
      <c r="U12" s="1135" t="s">
        <v>84</v>
      </c>
      <c r="V12" s="1135" t="s">
        <v>2015</v>
      </c>
      <c r="W12" s="1135" t="s">
        <v>84</v>
      </c>
      <c r="X12" s="1135" t="s">
        <v>2016</v>
      </c>
      <c r="Y12" s="1135" t="s">
        <v>2017</v>
      </c>
      <c r="Z12" s="2019"/>
      <c r="AA12" s="2020"/>
      <c r="AB12" s="1142" t="s">
        <v>2018</v>
      </c>
      <c r="AC12" s="1142" t="s">
        <v>2019</v>
      </c>
      <c r="AD12" s="1142" t="s">
        <v>2018</v>
      </c>
      <c r="AE12" s="1142" t="s">
        <v>2019</v>
      </c>
      <c r="AF12" s="2053"/>
      <c r="AG12" s="1155" t="s">
        <v>2020</v>
      </c>
      <c r="AH12" s="1155" t="s">
        <v>2021</v>
      </c>
      <c r="AI12" s="2053"/>
      <c r="AJ12" s="1155" t="s">
        <v>2020</v>
      </c>
      <c r="AK12" s="1155" t="s">
        <v>2021</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2022</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6C097-CC77-E867-BB13-F6B041D2E46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2023</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2024</v>
      </c>
      <c r="H10" s="2356" t="s">
        <v>2025</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2026</v>
      </c>
      <c r="I12" s="1243"/>
      <c r="J12" s="1237"/>
      <c r="K12" s="1245"/>
    </row>
    <row customHeight="1" ht="10.5" hidden="1">
      <c r="F13" s="1237">
        <v>1</v>
      </c>
      <c r="G13" s="1237">
        <v>2</v>
      </c>
      <c r="H13" s="1237">
        <v>3</v>
      </c>
      <c r="I13" s="1237">
        <v>4</v>
      </c>
      <c r="J13" s="1237">
        <v>5</v>
      </c>
      <c r="K13" s="1245"/>
    </row>
    <row customHeight="1" ht="11.25">
      <c r="F14" s="1236" t="s">
        <v>1071</v>
      </c>
      <c r="G14" s="2351" t="s">
        <v>2027</v>
      </c>
      <c r="H14" s="2351"/>
      <c r="I14" s="2351"/>
      <c r="J14" s="2351"/>
      <c r="K14" s="1245"/>
    </row>
    <row customHeight="1" ht="11.25">
      <c r="F15" s="1241">
        <v>1</v>
      </c>
      <c r="G15" s="687" t="s">
        <v>2028</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2029</v>
      </c>
      <c r="G19" s="1248" t="s">
        <v>1049</v>
      </c>
      <c r="H19" s="1247">
        <f>SUM(I19:J19)</f>
        <v>0</v>
      </c>
      <c r="I19" s="1246"/>
      <c r="J19" s="1236"/>
      <c r="K19" s="1245"/>
    </row>
    <row customHeight="1" ht="45">
      <c r="F20" s="1241" t="s">
        <v>2030</v>
      </c>
      <c r="G20" s="1248" t="s">
        <v>1054</v>
      </c>
      <c r="H20" s="1247">
        <f>SUM(I20:J20)</f>
        <v>0</v>
      </c>
      <c r="I20" s="1246"/>
      <c r="J20" s="1236"/>
      <c r="K20" s="1245"/>
    </row>
    <row customHeight="1" ht="33.75">
      <c r="F21" s="1241" t="s">
        <v>2031</v>
      </c>
      <c r="G21" s="1248" t="s">
        <v>1061</v>
      </c>
      <c r="H21" s="1247">
        <f>SUM(I21:J21)</f>
        <v>0</v>
      </c>
      <c r="I21" s="1246"/>
      <c r="J21" s="1236"/>
      <c r="K21" s="1245"/>
    </row>
    <row customHeight="1" ht="33.75">
      <c r="F22" s="1241" t="s">
        <v>2032</v>
      </c>
      <c r="G22" s="1248" t="s">
        <v>1068</v>
      </c>
      <c r="H22" s="1247">
        <f>SUM(I22:J22)</f>
        <v>0</v>
      </c>
      <c r="I22" s="1246"/>
      <c r="J22" s="1236"/>
      <c r="K22" s="1245"/>
    </row>
    <row customHeight="1" ht="22.5">
      <c r="F23" s="1241" t="s">
        <v>2033</v>
      </c>
      <c r="G23" s="1248" t="s">
        <v>1073</v>
      </c>
      <c r="H23" s="1247">
        <f>SUM(I23:J23)</f>
        <v>0</v>
      </c>
      <c r="I23" s="1246"/>
      <c r="J23" s="1236"/>
      <c r="K23" s="1245"/>
    </row>
    <row customHeight="1" ht="22.5">
      <c r="F24" s="1241" t="s">
        <v>2034</v>
      </c>
      <c r="G24" s="1248" t="s">
        <v>1044</v>
      </c>
      <c r="H24" s="1247">
        <f>SUM(I24:J24)</f>
        <v>0</v>
      </c>
      <c r="I24" s="1246"/>
      <c r="J24" s="1236"/>
      <c r="K24" s="1245"/>
    </row>
    <row customHeight="1" ht="33.75">
      <c r="F25" s="1241" t="s">
        <v>2035</v>
      </c>
      <c r="G25" s="1248" t="s">
        <v>1111</v>
      </c>
      <c r="H25" s="1247">
        <f>SUM(I25:J25)</f>
        <v>0</v>
      </c>
      <c r="I25" s="1246"/>
      <c r="J25" s="1236"/>
      <c r="K25" s="1245"/>
    </row>
    <row customHeight="1" ht="33.75">
      <c r="F26" s="1241" t="s">
        <v>2036</v>
      </c>
      <c r="G26" s="1248" t="s">
        <v>1113</v>
      </c>
      <c r="H26" s="1247">
        <f>SUM(I26:J26)</f>
        <v>0</v>
      </c>
      <c r="I26" s="1246"/>
      <c r="J26" s="1236"/>
      <c r="K26" s="1245"/>
    </row>
    <row customHeight="1" ht="11.25">
      <c r="F27" s="1241" t="s">
        <v>2037</v>
      </c>
      <c r="G27" s="1248" t="s">
        <v>1023</v>
      </c>
      <c r="H27" s="1247">
        <f>SUM(I27:J27)</f>
        <v>0</v>
      </c>
      <c r="I27" s="1246"/>
      <c r="J27" s="1236"/>
      <c r="K27" s="1245"/>
    </row>
    <row customHeight="1" ht="11.25">
      <c r="F28" s="1241">
        <v>2</v>
      </c>
      <c r="G28" s="687" t="s">
        <v>2038</v>
      </c>
      <c r="H28" s="1247">
        <f>SUM(I28:J28)</f>
        <v>0</v>
      </c>
      <c r="I28" s="1247">
        <f>SUM(I29:I31)</f>
        <v>0</v>
      </c>
      <c r="J28" s="1236"/>
      <c r="K28" s="1245"/>
    </row>
    <row customHeight="1" ht="11.25">
      <c r="F29" s="1241" t="s">
        <v>451</v>
      </c>
      <c r="G29" s="1248" t="s">
        <v>2039</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1067</v>
      </c>
      <c r="H31" s="1247">
        <f>SUM(I31:J31)</f>
        <v>0</v>
      </c>
      <c r="I31" s="1246"/>
      <c r="J31" s="1236"/>
      <c r="K31" s="1245"/>
    </row>
    <row customHeight="1" ht="11.25">
      <c r="F32" s="1241">
        <v>3</v>
      </c>
      <c r="G32" s="687" t="s">
        <v>2040</v>
      </c>
      <c r="H32" s="1247">
        <f>SUM(I32:J32)</f>
        <v>0</v>
      </c>
      <c r="I32" s="1247">
        <f>SUM(I33:I34)</f>
        <v>0</v>
      </c>
      <c r="J32" s="1236"/>
      <c r="K32" s="1245"/>
    </row>
    <row customHeight="1" ht="33.75">
      <c r="F33" s="1241" t="s">
        <v>316</v>
      </c>
      <c r="G33" s="1248" t="s">
        <v>2041</v>
      </c>
      <c r="H33" s="1247">
        <f>SUM(I33:J33)</f>
        <v>0</v>
      </c>
      <c r="I33" s="1246"/>
      <c r="J33" s="1236"/>
      <c r="K33" s="1245"/>
    </row>
    <row customHeight="1" ht="11.25">
      <c r="F34" s="1241" t="s">
        <v>324</v>
      </c>
      <c r="G34" s="1248" t="s">
        <v>2042</v>
      </c>
      <c r="H34" s="1247">
        <f>SUM(I34:J34)</f>
        <v>0</v>
      </c>
      <c r="I34" s="1246"/>
      <c r="J34" s="1236"/>
      <c r="K34" s="1245"/>
    </row>
    <row customHeight="1" ht="11.25">
      <c r="F35" s="1241">
        <v>4</v>
      </c>
      <c r="G35" s="687" t="s">
        <v>2043</v>
      </c>
      <c r="H35" s="1247">
        <f>SUM(I35:J35)</f>
        <v>0</v>
      </c>
      <c r="I35" s="1246"/>
      <c r="J35" s="1236"/>
      <c r="K35" s="1245"/>
    </row>
    <row customHeight="1" ht="11.25">
      <c r="F36" s="1241"/>
      <c r="G36" s="690" t="s">
        <v>2044</v>
      </c>
      <c r="H36" s="1247">
        <f>SUM(I36:J36)</f>
        <v>0</v>
      </c>
      <c r="I36" s="1247">
        <f>SUM(I15,I28,I32,I35)</f>
        <v>0</v>
      </c>
      <c r="J36" s="1236"/>
      <c r="K36" s="1245"/>
    </row>
    <row customHeight="1" ht="27.75">
      <c r="F37" s="1242" t="s">
        <v>1201</v>
      </c>
      <c r="G37" s="2352" t="s">
        <v>2045</v>
      </c>
      <c r="H37" s="2352"/>
      <c r="I37" s="2352"/>
      <c r="J37" s="2352"/>
      <c r="K37" s="1245"/>
    </row>
    <row customHeight="1" ht="22.5">
      <c r="F38" s="1241" t="s">
        <v>108</v>
      </c>
      <c r="G38" s="687" t="s">
        <v>2046</v>
      </c>
      <c r="H38" s="1247">
        <f>SUM(I38:J38)</f>
        <v>0</v>
      </c>
      <c r="I38" s="1247">
        <f>SUM(I39,I44,I47)</f>
        <v>0</v>
      </c>
      <c r="J38" s="1236"/>
      <c r="K38" s="1245"/>
    </row>
    <row customHeight="1" ht="11.25">
      <c r="F39" s="1241" t="s">
        <v>429</v>
      </c>
      <c r="G39" s="1248" t="s">
        <v>2028</v>
      </c>
      <c r="H39" s="1247">
        <f>SUM(I39:J39)</f>
        <v>0</v>
      </c>
      <c r="I39" s="1247">
        <f>SUM(I40:I43)</f>
        <v>0</v>
      </c>
      <c r="J39" s="1236"/>
      <c r="K39" s="1245"/>
    </row>
    <row customHeight="1" ht="22.5">
      <c r="F40" s="1241" t="s">
        <v>439</v>
      </c>
      <c r="G40" s="1249" t="s">
        <v>2047</v>
      </c>
      <c r="H40" s="1247">
        <f>SUM(I40:J40)</f>
        <v>0</v>
      </c>
      <c r="I40" s="1246"/>
      <c r="J40" s="1236"/>
      <c r="K40" s="1245"/>
    </row>
    <row customHeight="1" ht="11.25">
      <c r="F41" s="1241" t="s">
        <v>2048</v>
      </c>
      <c r="G41" s="1249" t="s">
        <v>1012</v>
      </c>
      <c r="H41" s="1247">
        <f>SUM(I41:J41)</f>
        <v>0</v>
      </c>
      <c r="I41" s="1246"/>
      <c r="J41" s="1236"/>
      <c r="K41" s="1245"/>
    </row>
    <row customHeight="1" ht="11.25">
      <c r="F42" s="1241" t="s">
        <v>2049</v>
      </c>
      <c r="G42" s="1249" t="s">
        <v>2050</v>
      </c>
      <c r="H42" s="1247">
        <f>SUM(I42:J42)</f>
        <v>0</v>
      </c>
      <c r="I42" s="1246"/>
      <c r="J42" s="1236"/>
      <c r="K42" s="1245"/>
    </row>
    <row customHeight="1" ht="33.75">
      <c r="F43" s="1241" t="s">
        <v>2051</v>
      </c>
      <c r="G43" s="1249" t="s">
        <v>2052</v>
      </c>
      <c r="H43" s="1247">
        <f>SUM(I43:J43)</f>
        <v>0</v>
      </c>
      <c r="I43" s="1246"/>
      <c r="J43" s="1236"/>
      <c r="K43" s="1245"/>
    </row>
    <row customHeight="1" ht="11.25">
      <c r="F44" s="1241" t="s">
        <v>441</v>
      </c>
      <c r="G44" s="1248" t="s">
        <v>2040</v>
      </c>
      <c r="H44" s="1247">
        <f>SUM(I44:J44)</f>
        <v>0</v>
      </c>
      <c r="I44" s="1247">
        <f>SUM(I45:I46)</f>
        <v>0</v>
      </c>
      <c r="J44" s="1236"/>
      <c r="K44" s="1245"/>
    </row>
    <row customHeight="1" ht="45">
      <c r="F45" s="1241" t="s">
        <v>442</v>
      </c>
      <c r="G45" s="1249" t="s">
        <v>2041</v>
      </c>
      <c r="H45" s="1247">
        <f>SUM(I45:J45)</f>
        <v>0</v>
      </c>
      <c r="I45" s="1246"/>
      <c r="J45" s="1236"/>
      <c r="K45" s="1245"/>
    </row>
    <row customHeight="1" ht="11.25">
      <c r="F46" s="1241" t="s">
        <v>2053</v>
      </c>
      <c r="G46" s="1249" t="s">
        <v>2042</v>
      </c>
      <c r="H46" s="1247">
        <f>SUM(I46:J46)</f>
        <v>0</v>
      </c>
      <c r="I46" s="1246"/>
      <c r="J46" s="1236"/>
      <c r="K46" s="1245"/>
    </row>
    <row customHeight="1" ht="11.25">
      <c r="F47" s="1241" t="s">
        <v>444</v>
      </c>
      <c r="G47" s="1248" t="s">
        <v>2054</v>
      </c>
      <c r="H47" s="1247">
        <f>SUM(I47:J47)</f>
        <v>0</v>
      </c>
      <c r="I47" s="1246"/>
      <c r="J47" s="1236"/>
      <c r="K47" s="1245"/>
    </row>
    <row customHeight="1" ht="22.5">
      <c r="F48" s="1241" t="s">
        <v>109</v>
      </c>
      <c r="G48" s="687" t="s">
        <v>2055</v>
      </c>
      <c r="H48" s="1247">
        <f>SUM(I48:J48)</f>
        <v>0</v>
      </c>
      <c r="I48" s="1247">
        <f>SUM(I49,I54,I57)</f>
        <v>0</v>
      </c>
      <c r="J48" s="1236"/>
      <c r="K48" s="1245"/>
    </row>
    <row customHeight="1" ht="11.25">
      <c r="F49" s="1241" t="s">
        <v>451</v>
      </c>
      <c r="G49" s="1248" t="s">
        <v>2028</v>
      </c>
      <c r="H49" s="1247">
        <f>SUM(I49:J49)</f>
        <v>0</v>
      </c>
      <c r="I49" s="1247">
        <f>SUM(I50:I53)</f>
        <v>0</v>
      </c>
      <c r="J49" s="1236"/>
      <c r="K49" s="1245"/>
    </row>
    <row customHeight="1" ht="22.5">
      <c r="F50" s="1241" t="s">
        <v>453</v>
      </c>
      <c r="G50" s="1249" t="s">
        <v>2047</v>
      </c>
      <c r="H50" s="1247">
        <f>SUM(I50:J50)</f>
        <v>0</v>
      </c>
      <c r="I50" s="1246"/>
      <c r="J50" s="1236"/>
      <c r="K50" s="1245"/>
    </row>
    <row customHeight="1" ht="11.25">
      <c r="F51" s="1241" t="s">
        <v>1796</v>
      </c>
      <c r="G51" s="1249" t="s">
        <v>1012</v>
      </c>
      <c r="H51" s="1247">
        <f>SUM(I51:J51)</f>
        <v>0</v>
      </c>
      <c r="I51" s="1246"/>
      <c r="J51" s="1236"/>
      <c r="K51" s="1245"/>
    </row>
    <row customHeight="1" ht="11.25">
      <c r="F52" s="1241" t="s">
        <v>2056</v>
      </c>
      <c r="G52" s="1249" t="s">
        <v>2050</v>
      </c>
      <c r="H52" s="1247">
        <f>SUM(I52:J52)</f>
        <v>0</v>
      </c>
      <c r="I52" s="1246"/>
      <c r="J52" s="1236"/>
      <c r="K52" s="1245"/>
    </row>
    <row customHeight="1" ht="33.75">
      <c r="F53" s="1241" t="s">
        <v>2057</v>
      </c>
      <c r="G53" s="1249" t="s">
        <v>2052</v>
      </c>
      <c r="H53" s="1247">
        <f>SUM(I53:J53)</f>
        <v>0</v>
      </c>
      <c r="I53" s="1246"/>
      <c r="J53" s="1236"/>
      <c r="K53" s="1245"/>
    </row>
    <row customHeight="1" ht="11.25">
      <c r="F54" s="1241" t="s">
        <v>297</v>
      </c>
      <c r="G54" s="1248" t="s">
        <v>2040</v>
      </c>
      <c r="H54" s="1247">
        <f>SUM(I54:J54)</f>
        <v>0</v>
      </c>
      <c r="I54" s="1247">
        <f>SUM(I55:I56)</f>
        <v>0</v>
      </c>
      <c r="J54" s="1236"/>
      <c r="K54" s="1245"/>
    </row>
    <row customHeight="1" ht="45">
      <c r="F55" s="1241" t="s">
        <v>1369</v>
      </c>
      <c r="G55" s="1249" t="s">
        <v>2041</v>
      </c>
      <c r="H55" s="1247">
        <f>SUM(I55:J55)</f>
        <v>0</v>
      </c>
      <c r="I55" s="1246"/>
      <c r="J55" s="1236"/>
      <c r="K55" s="1245"/>
    </row>
    <row customHeight="1" ht="11.25">
      <c r="F56" s="1241" t="s">
        <v>1374</v>
      </c>
      <c r="G56" s="1249" t="s">
        <v>2042</v>
      </c>
      <c r="H56" s="1247">
        <f>SUM(I56:J56)</f>
        <v>0</v>
      </c>
      <c r="I56" s="1246"/>
      <c r="J56" s="1236"/>
      <c r="K56" s="1245"/>
    </row>
    <row customHeight="1" ht="11.25">
      <c r="F57" s="1241" t="s">
        <v>300</v>
      </c>
      <c r="G57" s="1248" t="s">
        <v>2054</v>
      </c>
      <c r="H57" s="1247">
        <f>SUM(I57:J57)</f>
        <v>0</v>
      </c>
      <c r="I57" s="1246"/>
      <c r="J57" s="1236"/>
      <c r="K57" s="1245"/>
    </row>
    <row customHeight="1" ht="11.25">
      <c r="F58" s="1241"/>
      <c r="G58" s="1250" t="s">
        <v>2044</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60B8D-A101-EA09-84E1-93EAA8505DA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2058</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2059</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2060</v>
      </c>
      <c r="H11" s="2366" t="s">
        <v>2061</v>
      </c>
      <c r="I11" s="2366" t="s">
        <v>2062</v>
      </c>
      <c r="J11" s="2367"/>
      <c r="K11" s="2367"/>
      <c r="L11" s="2367"/>
      <c r="M11" s="2367"/>
      <c r="N11" s="2367"/>
      <c r="O11" s="2029" t="s">
        <v>2063</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2063</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2063</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2064</v>
      </c>
      <c r="P12" s="2029"/>
      <c r="Q12" s="2029"/>
      <c r="R12" s="2029"/>
      <c r="S12" s="2029" t="s">
        <v>2065</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2066</v>
      </c>
      <c r="BU12" s="2300"/>
      <c r="BV12" s="2300"/>
      <c r="BW12" s="2301"/>
      <c r="BX12" s="2299" t="s">
        <v>2067</v>
      </c>
      <c r="BY12" s="2300"/>
      <c r="BZ12" s="2300"/>
      <c r="CA12" s="2301"/>
      <c r="CB12" s="2299" t="s">
        <v>2068</v>
      </c>
      <c r="CC12" s="2301"/>
      <c r="CD12" s="2299" t="s">
        <v>2069</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2070</v>
      </c>
      <c r="CZ12" s="2300"/>
      <c r="DA12" s="2300"/>
      <c r="DB12" s="2300"/>
      <c r="DC12" s="2300"/>
      <c r="DD12" s="2301"/>
      <c r="DE12" s="2299" t="s">
        <v>2071</v>
      </c>
      <c r="DF12" s="2301"/>
      <c r="DG12" s="2299" t="s">
        <v>2069</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2072</v>
      </c>
      <c r="P13" s="2029"/>
      <c r="Q13" s="2029"/>
      <c r="R13" s="2029"/>
      <c r="S13" s="2243" t="s">
        <v>2073</v>
      </c>
      <c r="T13" s="2363"/>
      <c r="U13" s="1948" t="s">
        <v>2074</v>
      </c>
      <c r="V13" s="1948"/>
      <c r="W13" s="1948"/>
      <c r="X13" s="1948"/>
      <c r="Y13" s="1948" t="s">
        <v>2075</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2076</v>
      </c>
      <c r="BU13" s="2363"/>
      <c r="BV13" s="2243" t="s">
        <v>2077</v>
      </c>
      <c r="BW13" s="2363"/>
      <c r="BX13" s="2243" t="s">
        <v>2078</v>
      </c>
      <c r="BY13" s="2363"/>
      <c r="BZ13" s="2243" t="s">
        <v>2079</v>
      </c>
      <c r="CA13" s="2363"/>
      <c r="CB13" s="2243" t="s">
        <v>2080</v>
      </c>
      <c r="CC13" s="2363"/>
      <c r="CD13" s="2243" t="s">
        <v>2081</v>
      </c>
      <c r="CE13" s="2363"/>
      <c r="CF13" s="2243" t="s">
        <v>2082</v>
      </c>
      <c r="CG13" s="2363"/>
      <c r="CH13" s="2299" t="s">
        <v>2083</v>
      </c>
      <c r="CI13" s="2300"/>
      <c r="CJ13" s="2300"/>
      <c r="CK13" s="2301"/>
      <c r="CL13" s="2365"/>
      <c r="CM13" s="2362"/>
      <c r="CN13" s="2362"/>
      <c r="CO13" s="2362"/>
      <c r="CP13" s="2362"/>
      <c r="CQ13" s="2362"/>
      <c r="CR13" s="2362"/>
      <c r="CS13" s="2362"/>
      <c r="CT13" s="2362"/>
      <c r="CU13" s="2362"/>
      <c r="CV13" s="2362"/>
      <c r="CW13" s="2362"/>
      <c r="CX13" s="2382"/>
      <c r="CY13" s="2243" t="s">
        <v>2084</v>
      </c>
      <c r="CZ13" s="2363"/>
      <c r="DA13" s="2243" t="s">
        <v>2085</v>
      </c>
      <c r="DB13" s="2363"/>
      <c r="DC13" s="2243" t="s">
        <v>2086</v>
      </c>
      <c r="DD13" s="2363"/>
      <c r="DE13" s="2243" t="s">
        <v>2087</v>
      </c>
      <c r="DF13" s="2363"/>
      <c r="DG13" s="2299" t="s">
        <v>2088</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2089</v>
      </c>
      <c r="P14" s="2363"/>
      <c r="Q14" s="2243" t="s">
        <v>2090</v>
      </c>
      <c r="R14" s="2363"/>
      <c r="S14" s="2244"/>
      <c r="T14" s="2030"/>
      <c r="U14" s="2243" t="s">
        <v>1881</v>
      </c>
      <c r="V14" s="2363"/>
      <c r="W14" s="2243" t="s">
        <v>1884</v>
      </c>
      <c r="X14" s="2363"/>
      <c r="Y14" s="2243" t="s">
        <v>1881</v>
      </c>
      <c r="Z14" s="2363"/>
      <c r="AA14" s="2243" t="s">
        <v>1891</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2091</v>
      </c>
      <c r="CI14" s="2363"/>
      <c r="CJ14" s="2243" t="s">
        <v>2092</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2093</v>
      </c>
      <c r="DH14" s="2363"/>
      <c r="DI14" s="2243" t="s">
        <v>2094</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1871</v>
      </c>
      <c r="P16" s="2301"/>
      <c r="Q16" s="2299" t="s">
        <v>1873</v>
      </c>
      <c r="R16" s="2301"/>
      <c r="S16" s="2299" t="s">
        <v>1877</v>
      </c>
      <c r="T16" s="2301"/>
      <c r="U16" s="2299" t="s">
        <v>1882</v>
      </c>
      <c r="V16" s="2301"/>
      <c r="W16" s="2299" t="s">
        <v>1885</v>
      </c>
      <c r="X16" s="2301"/>
      <c r="Y16" s="2299" t="s">
        <v>1889</v>
      </c>
      <c r="Z16" s="2301"/>
      <c r="AA16" s="2299" t="s">
        <v>1892</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2095</v>
      </c>
      <c r="CC16" s="2301"/>
      <c r="CD16" s="2299" t="s">
        <v>1651</v>
      </c>
      <c r="CE16" s="2301"/>
      <c r="CF16" s="2299" t="s">
        <v>2096</v>
      </c>
      <c r="CG16" s="2301"/>
      <c r="CH16" s="2299" t="s">
        <v>2097</v>
      </c>
      <c r="CI16" s="2301"/>
      <c r="CJ16" s="2299" t="s">
        <v>2097</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2095</v>
      </c>
      <c r="DF16" s="2301"/>
      <c r="DG16" s="2299" t="s">
        <v>2098</v>
      </c>
      <c r="DH16" s="2301"/>
      <c r="DI16" s="2299" t="s">
        <v>2098</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2099</v>
      </c>
      <c r="P17" s="1194" t="s">
        <v>2100</v>
      </c>
      <c r="Q17" s="1194" t="s">
        <v>2099</v>
      </c>
      <c r="R17" s="1194" t="s">
        <v>2100</v>
      </c>
      <c r="S17" s="1194" t="s">
        <v>2099</v>
      </c>
      <c r="T17" s="1194" t="s">
        <v>2100</v>
      </c>
      <c r="U17" s="1194" t="s">
        <v>2099</v>
      </c>
      <c r="V17" s="1194" t="s">
        <v>2100</v>
      </c>
      <c r="W17" s="1194" t="s">
        <v>2099</v>
      </c>
      <c r="X17" s="1194" t="s">
        <v>2100</v>
      </c>
      <c r="Y17" s="1194" t="s">
        <v>2099</v>
      </c>
      <c r="Z17" s="1194" t="s">
        <v>2100</v>
      </c>
      <c r="AA17" s="1194" t="s">
        <v>2099</v>
      </c>
      <c r="AB17" s="1194" t="s">
        <v>2100</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2099</v>
      </c>
      <c r="BU17" s="1194" t="s">
        <v>2100</v>
      </c>
      <c r="BV17" s="1194" t="s">
        <v>2099</v>
      </c>
      <c r="BW17" s="1194" t="s">
        <v>2100</v>
      </c>
      <c r="BX17" s="1194" t="s">
        <v>2099</v>
      </c>
      <c r="BY17" s="1194" t="s">
        <v>2100</v>
      </c>
      <c r="BZ17" s="1194" t="s">
        <v>2099</v>
      </c>
      <c r="CA17" s="1194" t="s">
        <v>2100</v>
      </c>
      <c r="CB17" s="1194" t="s">
        <v>2099</v>
      </c>
      <c r="CC17" s="1194" t="s">
        <v>2100</v>
      </c>
      <c r="CD17" s="1194" t="s">
        <v>2099</v>
      </c>
      <c r="CE17" s="1194" t="s">
        <v>2100</v>
      </c>
      <c r="CF17" s="1194" t="s">
        <v>2099</v>
      </c>
      <c r="CG17" s="1194" t="s">
        <v>2100</v>
      </c>
      <c r="CH17" s="1194" t="s">
        <v>2099</v>
      </c>
      <c r="CI17" s="1194" t="s">
        <v>2100</v>
      </c>
      <c r="CJ17" s="1194" t="s">
        <v>2099</v>
      </c>
      <c r="CK17" s="1194" t="s">
        <v>2100</v>
      </c>
      <c r="CL17" s="2365"/>
      <c r="CM17" s="2362"/>
      <c r="CN17" s="2362"/>
      <c r="CO17" s="2362"/>
      <c r="CP17" s="2362"/>
      <c r="CQ17" s="2362"/>
      <c r="CR17" s="2362"/>
      <c r="CS17" s="2362"/>
      <c r="CT17" s="2362"/>
      <c r="CU17" s="2362"/>
      <c r="CV17" s="2362"/>
      <c r="CW17" s="2362"/>
      <c r="CX17" s="2382"/>
      <c r="CY17" s="1194" t="s">
        <v>2099</v>
      </c>
      <c r="CZ17" s="1194" t="s">
        <v>2100</v>
      </c>
      <c r="DA17" s="1194" t="s">
        <v>2099</v>
      </c>
      <c r="DB17" s="1194" t="s">
        <v>2100</v>
      </c>
      <c r="DC17" s="1194" t="s">
        <v>2099</v>
      </c>
      <c r="DD17" s="1194" t="s">
        <v>2100</v>
      </c>
      <c r="DE17" s="1194" t="s">
        <v>2099</v>
      </c>
      <c r="DF17" s="1194" t="s">
        <v>2100</v>
      </c>
      <c r="DG17" s="1194" t="s">
        <v>2099</v>
      </c>
      <c r="DH17" s="1194" t="s">
        <v>2100</v>
      </c>
      <c r="DI17" s="1194" t="s">
        <v>2099</v>
      </c>
      <c r="DJ17" s="1194" t="s">
        <v>2100</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6BC9E-6487-E78B-D477-64DA3DFF11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2103</v>
      </c>
      <c r="W38" s="2177" t="s">
        <v>2104</v>
      </c>
      <c r="X38" s="2178"/>
      <c r="Y38" s="2177" t="s">
        <v>493</v>
      </c>
      <c r="Z38" s="2184"/>
      <c r="AA38" s="2178"/>
      <c r="AB38" s="2193"/>
      <c r="AC38" s="1506" t="s">
        <v>2103</v>
      </c>
      <c r="AD38" s="2177" t="s">
        <v>2104</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1703</v>
      </c>
      <c r="J39" s="1387" t="s">
        <v>499</v>
      </c>
      <c r="K39" s="1387" t="s">
        <v>1704</v>
      </c>
      <c r="L39" s="1387" t="s">
        <v>475</v>
      </c>
      <c r="Q39" s="368"/>
      <c r="R39" s="368"/>
      <c r="S39" s="2188"/>
      <c r="T39" s="2029"/>
      <c r="U39" s="282"/>
      <c r="V39" s="1506" t="s">
        <v>2105</v>
      </c>
      <c r="W39" s="1230" t="s">
        <v>2106</v>
      </c>
      <c r="X39" s="1230" t="s">
        <v>2107</v>
      </c>
      <c r="Y39" s="1512" t="s">
        <v>503</v>
      </c>
      <c r="Z39" s="2185" t="s">
        <v>504</v>
      </c>
      <c r="AA39" s="2186"/>
      <c r="AB39" s="2194"/>
      <c r="AC39" s="1506" t="s">
        <v>2105</v>
      </c>
      <c r="AD39" s="1230" t="s">
        <v>2106</v>
      </c>
      <c r="AE39" s="1230" t="s">
        <v>2107</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236</v>
      </c>
      <c r="B45" s="1386" t="s">
        <v>237</v>
      </c>
      <c r="C45" s="1386" t="s">
        <v>238</v>
      </c>
      <c r="D45" s="1386" t="s">
        <v>2108</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236</v>
      </c>
      <c r="B46" s="1386" t="s">
        <v>237</v>
      </c>
      <c r="C46" s="1386" t="s">
        <v>238</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236</v>
      </c>
      <c r="B49" s="1386" t="s">
        <v>237</v>
      </c>
      <c r="C49" s="1386" t="s">
        <v>238</v>
      </c>
      <c r="D49" s="1386" t="s">
        <v>2108</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D9837-AEB3-F1E3-34DF-D7AC08A8A0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2103</v>
      </c>
      <c r="W38" s="2177" t="s">
        <v>2104</v>
      </c>
      <c r="X38" s="2178"/>
      <c r="Y38" s="2177" t="s">
        <v>493</v>
      </c>
      <c r="Z38" s="2184"/>
      <c r="AA38" s="2178"/>
      <c r="AB38" s="2193"/>
      <c r="AC38" s="1506" t="s">
        <v>2103</v>
      </c>
      <c r="AD38" s="2177" t="s">
        <v>2104</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1703</v>
      </c>
      <c r="J39" s="1387" t="s">
        <v>499</v>
      </c>
      <c r="K39" s="1387" t="s">
        <v>1704</v>
      </c>
      <c r="L39" s="1387" t="s">
        <v>475</v>
      </c>
      <c r="Q39" s="368"/>
      <c r="R39" s="368"/>
      <c r="S39" s="2188"/>
      <c r="T39" s="2029"/>
      <c r="U39" s="282"/>
      <c r="V39" s="1506" t="s">
        <v>2105</v>
      </c>
      <c r="W39" s="1230" t="s">
        <v>2106</v>
      </c>
      <c r="X39" s="1230" t="s">
        <v>2107</v>
      </c>
      <c r="Y39" s="1512" t="s">
        <v>503</v>
      </c>
      <c r="Z39" s="2185" t="s">
        <v>504</v>
      </c>
      <c r="AA39" s="2186"/>
      <c r="AB39" s="2194"/>
      <c r="AC39" s="1506" t="s">
        <v>2105</v>
      </c>
      <c r="AD39" s="1230" t="s">
        <v>2106</v>
      </c>
      <c r="AE39" s="1230" t="s">
        <v>2107</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236</v>
      </c>
      <c r="B45" s="1386" t="s">
        <v>237</v>
      </c>
      <c r="C45" s="1386" t="s">
        <v>238</v>
      </c>
      <c r="D45" s="1386" t="s">
        <v>2108</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236</v>
      </c>
      <c r="B46" s="1386" t="s">
        <v>237</v>
      </c>
      <c r="C46" s="1386" t="s">
        <v>238</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236</v>
      </c>
      <c r="B49" s="1386" t="s">
        <v>237</v>
      </c>
      <c r="C49" s="1386" t="s">
        <v>238</v>
      </c>
      <c r="D49" s="1386" t="s">
        <v>2108</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5D2C4-FD08-50EC-CFE8-DDE0E82B382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2102</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1719</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45365.5727662037</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45365.5727662037</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1720</v>
      </c>
      <c r="U41" s="281"/>
      <c r="V41" s="2189" t="s">
        <v>486</v>
      </c>
      <c r="W41" s="2190"/>
      <c r="X41" s="2190"/>
      <c r="Y41" s="2190"/>
      <c r="Z41" s="2190"/>
      <c r="AA41" s="2190"/>
      <c r="AB41" s="2191"/>
      <c r="AC41" s="2192" t="s">
        <v>487</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246</v>
      </c>
      <c r="B47" s="1386" t="s">
        <v>247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246</v>
      </c>
      <c r="B48" s="1386" t="s">
        <v>247</v>
      </c>
      <c r="C48" s="1386" t="s">
        <v>248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2102</v>
      </c>
      <c r="BE48" s="498"/>
      <c r="BF48" s="498" t="str">
        <f>IF(T48="","",T48)</f>
        <v>Наименование централизованной системы горячего водоснабжения</v>
      </c>
      <c r="BG48" s="498"/>
      <c r="BH48" s="498"/>
    </row>
    <row s="1673" customFormat="1" customHeight="1" ht="0">
      <c r="A49" s="1366" t="s">
        <v>246</v>
      </c>
      <c r="B49" s="1366" t="s">
        <v>247</v>
      </c>
      <c r="C49" s="1366" t="s">
        <v>248</v>
      </c>
      <c r="D49" s="1366" t="s">
        <v>2111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246</v>
      </c>
      <c r="B50" s="1366" t="s">
        <v>247</v>
      </c>
      <c r="C50" s="1366" t="s">
        <v>248</v>
      </c>
      <c r="D50" s="1366" t="s">
        <v>2111</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246</v>
      </c>
      <c r="B51" s="1366" t="s">
        <v>247</v>
      </c>
      <c r="C51" s="1366" t="s">
        <v>248</v>
      </c>
      <c r="D51" s="1366" t="s">
        <v>2111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246</v>
      </c>
      <c r="B52" s="1386" t="s">
        <v>247</v>
      </c>
      <c r="C52" s="1386" t="s">
        <v>248</v>
      </c>
      <c r="D52" s="1386" t="s">
        <v>2111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246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246</v>
      </c>
      <c r="B56" s="1386" t="s">
        <v>247</v>
      </c>
      <c r="C56" s="1386" t="s">
        <v>248</v>
      </c>
      <c r="D56" s="1386" t="s">
        <v>2111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246</v>
      </c>
      <c r="B57" s="1386" t="s">
        <v>247</v>
      </c>
      <c r="C57" s="1386" t="s">
        <v>248</v>
      </c>
      <c r="D57" s="1386" t="s">
        <v>2111</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246</v>
      </c>
      <c r="B58" s="1366" t="s">
        <v>247</v>
      </c>
      <c r="C58" s="1366" t="s">
        <v>248</v>
      </c>
      <c r="D58" s="1366" t="s">
        <v>2111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246</v>
      </c>
      <c r="B59" s="1366" t="s">
        <v>247</v>
      </c>
      <c r="C59" s="1366" t="s">
        <v>248</v>
      </c>
      <c r="D59" s="1366" t="s">
        <v>2111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246</v>
      </c>
      <c r="B60" s="1366" t="s">
        <v>247</v>
      </c>
      <c r="C60" s="1366" t="s">
        <v>248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246</v>
      </c>
      <c r="B61" s="1366" t="s">
        <v>247</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246</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0B349-A0F7-3EC7-DE83-ADBB744D1C9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1702</v>
      </c>
      <c r="W38" s="2177" t="s">
        <v>492</v>
      </c>
      <c r="X38" s="2178"/>
      <c r="Y38" s="2177" t="s">
        <v>493</v>
      </c>
      <c r="Z38" s="2184"/>
      <c r="AA38" s="2178"/>
      <c r="AB38" s="2193"/>
      <c r="AC38" s="1506" t="s">
        <v>1702</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1703</v>
      </c>
      <c r="J39" s="1387" t="s">
        <v>499</v>
      </c>
      <c r="K39" s="1387" t="s">
        <v>1704</v>
      </c>
      <c r="L39" s="1387" t="s">
        <v>475</v>
      </c>
      <c r="Q39" s="368"/>
      <c r="R39" s="368"/>
      <c r="S39" s="2188"/>
      <c r="T39" s="2029"/>
      <c r="U39" s="282"/>
      <c r="V39" s="1506" t="s">
        <v>2114</v>
      </c>
      <c r="W39" s="1230" t="s">
        <v>2115</v>
      </c>
      <c r="X39" s="1230" t="s">
        <v>1707</v>
      </c>
      <c r="Y39" s="1512" t="s">
        <v>503</v>
      </c>
      <c r="Z39" s="2185" t="s">
        <v>504</v>
      </c>
      <c r="AA39" s="2186"/>
      <c r="AB39" s="2194"/>
      <c r="AC39" s="1506" t="s">
        <v>2114</v>
      </c>
      <c r="AD39" s="1230" t="s">
        <v>2115</v>
      </c>
      <c r="AE39" s="1230" t="s">
        <v>1707</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251</v>
      </c>
      <c r="B42" s="1386" t="s">
        <v>252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251</v>
      </c>
      <c r="B43" s="1386" t="s">
        <v>252</v>
      </c>
      <c r="C43" s="1386" t="s">
        <v>253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251</v>
      </c>
      <c r="B44" s="1386" t="s">
        <v>252</v>
      </c>
      <c r="C44" s="1386" t="s">
        <v>253</v>
      </c>
      <c r="D44" s="1386" t="s">
        <v>2116</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251</v>
      </c>
      <c r="B45" s="1386" t="s">
        <v>252</v>
      </c>
      <c r="C45" s="1386" t="s">
        <v>253</v>
      </c>
      <c r="D45" s="1386" t="s">
        <v>2116</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251</v>
      </c>
      <c r="B46" s="1386" t="s">
        <v>252</v>
      </c>
      <c r="C46" s="1386" t="s">
        <v>253</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251</v>
      </c>
      <c r="B47" s="1386" t="s">
        <v>252</v>
      </c>
      <c r="C47" s="1386" t="s">
        <v>253</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251</v>
      </c>
      <c r="B48" s="1386" t="s">
        <v>252</v>
      </c>
      <c r="C48" s="1386" t="s">
        <v>253</v>
      </c>
      <c r="D48" s="1386" t="s">
        <v>2116</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251</v>
      </c>
      <c r="B49" s="1386" t="s">
        <v>252</v>
      </c>
      <c r="C49" s="1386" t="s">
        <v>253</v>
      </c>
      <c r="D49" s="1386" t="s">
        <v>2116</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251</v>
      </c>
      <c r="B50" s="1386" t="s">
        <v>252</v>
      </c>
      <c r="C50" s="1386" t="s">
        <v>253</v>
      </c>
      <c r="D50" s="1386" t="s">
        <v>2116</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251</v>
      </c>
      <c r="B51" s="1366" t="s">
        <v>252</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09E26-4DF2-06CD-F464-7DBDFD94A03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1702</v>
      </c>
      <c r="W38" s="2177" t="s">
        <v>492</v>
      </c>
      <c r="X38" s="2178"/>
      <c r="Y38" s="2177" t="s">
        <v>493</v>
      </c>
      <c r="Z38" s="2184"/>
      <c r="AA38" s="2178"/>
      <c r="AB38" s="2193"/>
      <c r="AC38" s="1506" t="s">
        <v>1702</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1703</v>
      </c>
      <c r="J39" s="1387" t="s">
        <v>499</v>
      </c>
      <c r="K39" s="1387" t="s">
        <v>1704</v>
      </c>
      <c r="L39" s="1387" t="s">
        <v>475</v>
      </c>
      <c r="Q39" s="368"/>
      <c r="R39" s="368"/>
      <c r="S39" s="2188"/>
      <c r="T39" s="2029"/>
      <c r="U39" s="282"/>
      <c r="V39" s="1506" t="s">
        <v>2114</v>
      </c>
      <c r="W39" s="1230" t="s">
        <v>2115</v>
      </c>
      <c r="X39" s="1230" t="s">
        <v>1707</v>
      </c>
      <c r="Y39" s="1512" t="s">
        <v>503</v>
      </c>
      <c r="Z39" s="2185" t="s">
        <v>504</v>
      </c>
      <c r="AA39" s="2186"/>
      <c r="AB39" s="2194"/>
      <c r="AC39" s="1506" t="s">
        <v>2114</v>
      </c>
      <c r="AD39" s="1230" t="s">
        <v>2115</v>
      </c>
      <c r="AE39" s="1230" t="s">
        <v>1707</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2119</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256</v>
      </c>
      <c r="B45" s="1386" t="s">
        <v>257</v>
      </c>
      <c r="C45" s="1386" t="s">
        <v>258</v>
      </c>
      <c r="D45" s="1386" t="s">
        <v>2119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256</v>
      </c>
      <c r="B46" s="1386" t="s">
        <v>257</v>
      </c>
      <c r="C46" s="1386" t="s">
        <v>258</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2119</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256</v>
      </c>
      <c r="B49" s="1386" t="s">
        <v>257</v>
      </c>
      <c r="C49" s="1386" t="s">
        <v>258</v>
      </c>
      <c r="D49" s="1386" t="s">
        <v>2119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2119</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77FE5-2A9E-60A3-DB55-7F2599634A6C}" mc:Ignorable="x14ac xr xr2 xr3">
  <sheetPr>
    <tabColor theme="6" tint="0.4"/>
  </sheetPr>
  <dimension ref="A1:BH68"/>
  <sheetViews>
    <sheetView topLeftCell="R27" showGridLines="0" zoomScale="90" workbookViewId="0">
      <selection activeCell="AW53" sqref="AW53"/>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2113</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1719</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45365.5727662037</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45365.5727662037</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1720</v>
      </c>
      <c r="U41" s="281"/>
      <c r="V41" s="2189" t="s">
        <v>486</v>
      </c>
      <c r="W41" s="2190"/>
      <c r="X41" s="2190"/>
      <c r="Y41" s="2190"/>
      <c r="Z41" s="2190"/>
      <c r="AA41" s="2190"/>
      <c r="AB41" s="2191"/>
      <c r="AC41" s="2192" t="s">
        <v>487</v>
      </c>
      <c r="AD41" s="2235" t="s">
        <v>2122</v>
      </c>
      <c r="AE41" s="2204"/>
      <c r="AF41" s="2204"/>
      <c r="AG41" s="2236"/>
      <c r="AH41" s="2235" t="s">
        <v>2123</v>
      </c>
      <c r="AI41" s="2204"/>
      <c r="AJ41" s="2204"/>
      <c r="AK41" s="2236"/>
      <c r="AL41" s="2235" t="s">
        <v>2124</v>
      </c>
      <c r="AM41" s="2204"/>
      <c r="AN41" s="2204"/>
      <c r="AO41" s="2236"/>
      <c r="AP41" s="2235" t="s">
        <v>1724</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2125</v>
      </c>
      <c r="AU42" s="2012"/>
      <c r="AV42" s="2011" t="s">
        <v>2126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263</v>
      </c>
      <c r="B47" s="1386" t="s">
        <v>264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263</v>
      </c>
      <c r="B48" s="1386" t="s">
        <v>264</v>
      </c>
      <c r="C48" s="1386" t="s">
        <v>265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2112</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2113</v>
      </c>
      <c r="BE48" s="498"/>
      <c r="BF48" s="498" t="str">
        <f>IF(T48="","",T48)</f>
        <v>Наименование централизованной системы водоотведения</v>
      </c>
      <c r="BG48" s="498"/>
      <c r="BH48" s="498"/>
    </row>
    <row s="1673" customFormat="1" customHeight="1" ht="0">
      <c r="A49" s="1366" t="s">
        <v>263</v>
      </c>
      <c r="B49" s="1366" t="s">
        <v>264</v>
      </c>
      <c r="C49" s="1366" t="s">
        <v>265</v>
      </c>
      <c r="D49" s="1366" t="s">
        <v>2127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263</v>
      </c>
      <c r="B50" s="1366" t="s">
        <v>264</v>
      </c>
      <c r="C50" s="1366" t="s">
        <v>265</v>
      </c>
      <c r="D50" s="1366" t="s">
        <v>2127</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263</v>
      </c>
      <c r="B51" s="1366" t="s">
        <v>264</v>
      </c>
      <c r="C51" s="1366" t="s">
        <v>265</v>
      </c>
      <c r="D51" s="1366" t="s">
        <v>2127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75.83333333333334">
      <c r="A52" s="1386" t="s">
        <v>263</v>
      </c>
      <c r="B52" s="1386" t="s">
        <v>264</v>
      </c>
      <c r="C52" s="1386" t="s">
        <v>265</v>
      </c>
      <c r="D52" s="1386" t="s">
        <v>2127</v>
      </c>
      <c r="E52" s="2174"/>
      <c r="F52" s="2174"/>
      <c r="G52" s="2174"/>
      <c r="H52" s="2174"/>
      <c r="I52" s="2201"/>
      <c r="J52" s="2201"/>
      <c r="K52" s="2171" t="str">
        <f>S48&amp;".1"</f>
        <v>1.1.1.1</v>
      </c>
      <c r="L52" s="1387"/>
      <c r="P52" s="2172"/>
      <c r="Q52" s="2172"/>
      <c r="R52" s="345">
        <v>1</v>
      </c>
      <c r="S52" s="2247" t="str">
        <f>$K52</f>
        <v>1.1.1.1</v>
      </c>
      <c r="T52" s="2313" t="s">
        <v>2128</v>
      </c>
      <c r="U52" s="280"/>
      <c r="V52" s="749"/>
      <c r="W52" s="1278"/>
      <c r="X52" s="749"/>
      <c r="Y52" s="1278"/>
      <c r="Z52" s="1764"/>
      <c r="AA52" s="1492" t="s">
        <v>58</v>
      </c>
      <c r="AB52" s="1764"/>
      <c r="AC52" s="1492" t="s">
        <v>58</v>
      </c>
      <c r="AD52" s="2004" t="s">
        <v>58</v>
      </c>
      <c r="AE52" s="2233"/>
      <c r="AF52" s="2024">
        <v>1</v>
      </c>
      <c r="AG52" s="2317">
        <v>0.48</v>
      </c>
      <c r="AH52" s="1928" t="s">
        <v>58</v>
      </c>
      <c r="AI52" s="2233"/>
      <c r="AJ52" s="2024">
        <v>1</v>
      </c>
      <c r="AK52" s="2316" t="s">
        <v>732</v>
      </c>
      <c r="AL52" s="1928" t="s">
        <v>58</v>
      </c>
      <c r="AM52" s="2011"/>
      <c r="AN52" s="2024">
        <v>1</v>
      </c>
      <c r="AO52" s="2310">
        <f>(11+4)/1000</f>
        <v>0.015</v>
      </c>
      <c r="AP52" s="2311" t="s">
        <v>58</v>
      </c>
      <c r="AQ52" s="293"/>
      <c r="AR52" s="1509">
        <v>1</v>
      </c>
      <c r="AS52" s="1515" t="s">
        <v>2129</v>
      </c>
      <c r="AT52" s="749">
        <f>AU52*20%+AU52</f>
        <v>91.5718</v>
      </c>
      <c r="AU52" s="1278">
        <f>(14169.70+4590.22+1147.56+13376.99+3344.25)/1000/AG52</f>
        <v>76.3098333333333</v>
      </c>
      <c r="AV52" s="749">
        <f>AW52*20%+AW52</f>
        <v>24399.124</v>
      </c>
      <c r="AW52" s="1278">
        <f>(243991.24+60997.81)/1000/AO52</f>
        <v>20332.6033333333</v>
      </c>
      <c r="AX52" s="2265">
        <v>45365.58519675926</v>
      </c>
      <c r="AY52" s="1492" t="s">
        <v>56</v>
      </c>
      <c r="AZ52" s="2460" t="s">
        <v>24</v>
      </c>
      <c r="BA52" s="1492" t="s">
        <v>58</v>
      </c>
      <c r="BB52" s="1371"/>
      <c r="BC52" s="2168" t="s">
        <v>1714</v>
      </c>
      <c r="BE52" s="498"/>
      <c r="BF52" s="498" t="str">
        <f>IF(T52="","",T52)</f>
        <v>Плата за подключение (технологическое присоединение) объекта: "Жилой дом", расположенного по адресу: РФ, Ставропольский край, Шпаковский муниципальный округ, с. Татарка, ул. Роз, земельный участок 336, на земельном участке с кадастровым номером 26:12:012301:3735 (заявитель - Головко Сергей Владимирович) к централизованной системе водоотведения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263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263</v>
      </c>
      <c r="B56" s="1386" t="s">
        <v>264</v>
      </c>
      <c r="C56" s="1386" t="s">
        <v>265</v>
      </c>
      <c r="D56" s="1386" t="s">
        <v>2127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45365.58519675926-</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263</v>
      </c>
      <c r="B57" s="1386" t="s">
        <v>264</v>
      </c>
      <c r="C57" s="1386" t="s">
        <v>265</v>
      </c>
      <c r="D57" s="1386" t="s">
        <v>2127</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263</v>
      </c>
      <c r="B58" s="1366" t="s">
        <v>264</v>
      </c>
      <c r="C58" s="1366" t="s">
        <v>265</v>
      </c>
      <c r="D58" s="1366" t="s">
        <v>2127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263</v>
      </c>
      <c r="B59" s="1366" t="s">
        <v>264</v>
      </c>
      <c r="C59" s="1366" t="s">
        <v>265</v>
      </c>
      <c r="D59" s="1366" t="s">
        <v>2127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263</v>
      </c>
      <c r="B60" s="1366" t="s">
        <v>264</v>
      </c>
      <c r="C60" s="1366" t="s">
        <v>265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263</v>
      </c>
      <c r="B61" s="1366" t="s">
        <v>264</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263</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58917-D9A5-51BB-44C4-05B188BB89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64CEA-8A3C-CD89-AC3A-F31B7F4DA4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7FE1F-A1CA-B0F9-335C-C81B4D4B1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9FB49-7A59-2385-B3EA-424E1DB713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E696C-32CA-6C93-2B0F-F7A7D59881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412F1-FC6B-0777-F923-DEB359FA7F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B06AC-E415-2971-B5FB-C7F3E5B0156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2131</v>
      </c>
      <c r="F9" s="2029"/>
      <c r="G9" s="2029"/>
      <c r="H9" s="2029"/>
      <c r="I9" s="2029"/>
    </row>
    <row customHeight="1" ht="22.5">
      <c r="D10" s="2029"/>
      <c r="E10" s="107" t="s">
        <v>2132</v>
      </c>
      <c r="F10" s="107" t="s">
        <v>2133</v>
      </c>
      <c r="G10" s="107" t="s">
        <v>2134</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B2CDD-DBBB-7972-934E-FA941C2612C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CB35B-1389-5EAB-DC75-80DE83654D11}"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296</v>
      </c>
      <c r="G13" s="472"/>
      <c r="H13" s="1556"/>
    </row>
    <row customHeight="1" ht="18.75">
      <c r="A14" s="500"/>
      <c r="B14" s="500"/>
      <c r="C14" s="455"/>
      <c r="D14" s="1546" t="s">
        <v>451</v>
      </c>
      <c r="E14" s="1547" t="s">
        <v>2144</v>
      </c>
      <c r="F14" s="1549"/>
      <c r="G14" s="1548" t="s">
        <v>2145</v>
      </c>
      <c r="H14" s="1556"/>
    </row>
    <row customHeight="1" ht="18.75">
      <c r="A15" s="500"/>
      <c r="B15" s="500"/>
      <c r="C15" s="455"/>
      <c r="D15" s="1546" t="s">
        <v>297</v>
      </c>
      <c r="E15" s="1547" t="s">
        <v>2146</v>
      </c>
      <c r="F15" s="1549"/>
      <c r="G15" s="1548" t="s">
        <v>2147</v>
      </c>
      <c r="H15" s="1556"/>
    </row>
    <row customHeight="1" ht="36.75">
      <c r="A16" s="500"/>
      <c r="B16" s="500"/>
      <c r="C16" s="455"/>
      <c r="D16" s="1546" t="s">
        <v>300</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296</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2FF2C-487C-AB5D-8D42-E772F8B8742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5B13B-4EBB-EE01-EE1F-8107F605DD82}"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1EA19-D482-17AA-AA9E-76B2315CCA2E}"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2170</v>
      </c>
      <c r="I8" s="1582" t="s">
        <v>299</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AA90F-E4BD-B33B-EA29-E3C1210E48BB}" mc:Ignorable="x14ac xr xr2 xr3">
  <sheetPr>
    <tabColor rgb="FFCCCCFF"/>
    <pageSetUpPr fitToPage="1"/>
  </sheetPr>
  <dimension ref="A1:L13"/>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41.666666666666664">
      <c r="A12" s="243"/>
      <c r="B12" s="243"/>
      <c r="C12" s="1852" t="s">
        <v>391</v>
      </c>
      <c r="D12" s="93" t="s">
        <v>108</v>
      </c>
      <c r="E12" s="94" t="s">
        <v>2180</v>
      </c>
      <c r="F12" s="243"/>
      <c r="G12" s="243"/>
      <c r="H12" s="243"/>
      <c r="I12" s="243"/>
      <c r="J12" s="243"/>
      <c r="K12" s="243"/>
      <c r="L12" s="243"/>
    </row>
    <row customHeight="1" ht="14.25">
      <c r="C13" s="71"/>
      <c r="D13" s="89"/>
      <c r="E13" s="87" t="s">
        <v>2139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E7318-E1F7-0A7F-134F-1BFAF563300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1" t="s">
        <v>2181</v>
      </c>
      <c r="C2" s="2409"/>
      <c r="D2" s="2409"/>
      <c r="E2" s="247"/>
    </row>
    <row customHeight="1" ht="3"/>
    <row customHeight="1" ht="21.75">
      <c r="B4" s="2462" t="s">
        <v>2182</v>
      </c>
      <c r="C4" s="380" t="s">
        <v>2183</v>
      </c>
      <c r="D4" s="380"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EB707-8117-0AA2-6013-0D1E3A92FCF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94117-CBE3-F188-549B-3A0541FE679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2185</v>
      </c>
      <c r="B1" s="763" t="s">
        <v>2186</v>
      </c>
      <c r="C1" s="2410" t="s">
        <v>2187</v>
      </c>
      <c r="D1" s="2411"/>
      <c r="E1" s="834" t="s">
        <v>2188</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2189</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5A88D-C18A-B116-B216-63AEC560EA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5CD41-5E0E-DC87-D62B-C1353F67E4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E57A5-53B2-7DD8-C9F3-E52FAA46C04A}"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2190</v>
      </c>
      <c r="B1" s="0" t="s">
        <v>2191</v>
      </c>
      <c r="C1" s="0" t="s">
        <v>2192</v>
      </c>
      <c r="D1" s="0" t="s">
        <v>2193</v>
      </c>
      <c r="E1" s="0" t="s">
        <v>2194</v>
      </c>
      <c r="F1" s="0" t="s">
        <v>2195</v>
      </c>
      <c r="G1" s="0" t="s">
        <v>2196</v>
      </c>
      <c r="H1" s="0" t="s">
        <v>2197</v>
      </c>
      <c r="I1" s="0" t="s">
        <v>2198</v>
      </c>
    </row>
    <row customHeight="1" ht="11.25">
      <c r="A2" s="2413" t="s">
        <v>2199</v>
      </c>
      <c r="B2" s="2413" t="s">
        <v>14</v>
      </c>
      <c r="C2" s="2413" t="s">
        <v>2200</v>
      </c>
      <c r="D2" s="2413" t="s">
        <v>2201</v>
      </c>
      <c r="E2" s="2413" t="s">
        <v>2202</v>
      </c>
      <c r="F2" s="2413" t="s">
        <v>2203</v>
      </c>
      <c r="G2" s="2413" t="s">
        <v>2204</v>
      </c>
      <c r="H2" s="2413" t="s">
        <v>24</v>
      </c>
      <c r="I2" s="2413" t="s">
        <v>593</v>
      </c>
    </row>
    <row customHeight="1" ht="11.25">
      <c r="A3" s="2413" t="s">
        <v>2199</v>
      </c>
      <c r="B3" s="2413" t="s">
        <v>14</v>
      </c>
      <c r="C3" s="2413" t="s">
        <v>2205</v>
      </c>
      <c r="D3" s="2413" t="s">
        <v>2206</v>
      </c>
      <c r="E3" s="2413" t="s">
        <v>2207</v>
      </c>
      <c r="F3" s="2413" t="s">
        <v>2208</v>
      </c>
      <c r="G3" s="2413" t="s">
        <v>2209</v>
      </c>
      <c r="H3" s="2413" t="s">
        <v>24</v>
      </c>
      <c r="I3" s="2413" t="s">
        <v>593</v>
      </c>
    </row>
    <row customHeight="1" ht="11.25">
      <c r="A4" s="2413" t="s">
        <v>2199</v>
      </c>
      <c r="B4" s="2413" t="s">
        <v>14</v>
      </c>
      <c r="C4" s="2413" t="s">
        <v>2210</v>
      </c>
      <c r="D4" s="2413" t="s">
        <v>2211</v>
      </c>
      <c r="E4" s="2413" t="s">
        <v>2212</v>
      </c>
      <c r="F4" s="2413" t="s">
        <v>2208</v>
      </c>
      <c r="G4" s="2413" t="s">
        <v>2213</v>
      </c>
      <c r="H4" s="2413" t="s">
        <v>24</v>
      </c>
      <c r="I4" s="2413" t="s">
        <v>593</v>
      </c>
    </row>
    <row customHeight="1" ht="11.25">
      <c r="A5" s="2413" t="s">
        <v>2199</v>
      </c>
      <c r="B5" s="2413" t="s">
        <v>14</v>
      </c>
      <c r="C5" s="2413" t="s">
        <v>2214</v>
      </c>
      <c r="D5" s="2413" t="s">
        <v>2215</v>
      </c>
      <c r="E5" s="2413" t="s">
        <v>2216</v>
      </c>
      <c r="F5" s="2413" t="s">
        <v>2217</v>
      </c>
      <c r="G5" s="2413" t="s">
        <v>2218</v>
      </c>
      <c r="H5" s="2413" t="s">
        <v>24</v>
      </c>
      <c r="I5" s="2413" t="s">
        <v>593</v>
      </c>
    </row>
    <row customHeight="1" ht="11.25">
      <c r="A6" s="2413" t="s">
        <v>2199</v>
      </c>
      <c r="B6" s="2413" t="s">
        <v>14</v>
      </c>
      <c r="C6" s="2413" t="s">
        <v>2219</v>
      </c>
      <c r="D6" s="2413" t="s">
        <v>2220</v>
      </c>
      <c r="E6" s="2413" t="s">
        <v>2221</v>
      </c>
      <c r="F6" s="2413" t="s">
        <v>2222</v>
      </c>
      <c r="G6" s="2413" t="s">
        <v>24</v>
      </c>
      <c r="H6" s="2413" t="s">
        <v>24</v>
      </c>
      <c r="I6" s="2413" t="s">
        <v>593</v>
      </c>
    </row>
    <row customHeight="1" ht="11.25">
      <c r="A7" s="2413" t="s">
        <v>2199</v>
      </c>
      <c r="B7" s="2413" t="s">
        <v>14</v>
      </c>
      <c r="C7" s="2413" t="s">
        <v>2223</v>
      </c>
      <c r="D7" s="2413" t="s">
        <v>2224</v>
      </c>
      <c r="E7" s="2413" t="s">
        <v>2225</v>
      </c>
      <c r="F7" s="2413" t="s">
        <v>2226</v>
      </c>
      <c r="G7" s="2413" t="s">
        <v>24</v>
      </c>
      <c r="H7" s="2413" t="s">
        <v>24</v>
      </c>
      <c r="I7" s="2413" t="s">
        <v>593</v>
      </c>
    </row>
    <row customHeight="1" ht="11.25">
      <c r="A8" s="2413" t="s">
        <v>2199</v>
      </c>
      <c r="B8" s="2413" t="s">
        <v>14</v>
      </c>
      <c r="C8" s="2413" t="s">
        <v>2227</v>
      </c>
      <c r="D8" s="2413" t="s">
        <v>2228</v>
      </c>
      <c r="E8" s="2413" t="s">
        <v>2229</v>
      </c>
      <c r="F8" s="2413" t="s">
        <v>2230</v>
      </c>
      <c r="G8" s="2413" t="s">
        <v>2231</v>
      </c>
      <c r="H8" s="2413" t="s">
        <v>24</v>
      </c>
      <c r="I8" s="2413" t="s">
        <v>593</v>
      </c>
    </row>
    <row customHeight="1" ht="11.25">
      <c r="A9" s="2413" t="s">
        <v>2199</v>
      </c>
      <c r="B9" s="2413" t="s">
        <v>14</v>
      </c>
      <c r="C9" s="2413" t="s">
        <v>2232</v>
      </c>
      <c r="D9" s="2413" t="s">
        <v>2233</v>
      </c>
      <c r="E9" s="2413" t="s">
        <v>2234</v>
      </c>
      <c r="F9" s="2413" t="s">
        <v>2203</v>
      </c>
      <c r="G9" s="2413" t="s">
        <v>2235</v>
      </c>
      <c r="H9" s="2413" t="s">
        <v>24</v>
      </c>
      <c r="I9" s="2413" t="s">
        <v>593</v>
      </c>
    </row>
    <row customHeight="1" ht="11.25">
      <c r="A10" s="2413" t="s">
        <v>2199</v>
      </c>
      <c r="B10" s="2413" t="s">
        <v>14</v>
      </c>
      <c r="C10" s="2413" t="s">
        <v>2236</v>
      </c>
      <c r="D10" s="2413" t="s">
        <v>2237</v>
      </c>
      <c r="E10" s="2413" t="s">
        <v>2238</v>
      </c>
      <c r="F10" s="2413" t="s">
        <v>2208</v>
      </c>
      <c r="G10" s="2413" t="s">
        <v>24</v>
      </c>
      <c r="H10" s="2413" t="s">
        <v>24</v>
      </c>
      <c r="I10" s="2413" t="s">
        <v>593</v>
      </c>
    </row>
    <row customHeight="1" ht="11.25">
      <c r="A11" s="2413" t="s">
        <v>2199</v>
      </c>
      <c r="B11" s="2413" t="s">
        <v>14</v>
      </c>
      <c r="C11" s="2413" t="s">
        <v>2239</v>
      </c>
      <c r="D11" s="2413" t="s">
        <v>2240</v>
      </c>
      <c r="E11" s="2413" t="s">
        <v>2241</v>
      </c>
      <c r="F11" s="2413" t="s">
        <v>51</v>
      </c>
      <c r="G11" s="2413" t="s">
        <v>2242</v>
      </c>
      <c r="H11" s="2413" t="s">
        <v>24</v>
      </c>
      <c r="I11" s="2413" t="s">
        <v>593</v>
      </c>
    </row>
    <row customHeight="1" ht="11.25">
      <c r="A12" s="2413" t="s">
        <v>2199</v>
      </c>
      <c r="B12" s="2413" t="s">
        <v>14</v>
      </c>
      <c r="C12" s="2413" t="s">
        <v>2243</v>
      </c>
      <c r="D12" s="2413" t="s">
        <v>2244</v>
      </c>
      <c r="E12" s="2413" t="s">
        <v>2245</v>
      </c>
      <c r="F12" s="2413" t="s">
        <v>2246</v>
      </c>
      <c r="G12" s="2413" t="s">
        <v>2247</v>
      </c>
      <c r="H12" s="2413" t="s">
        <v>24</v>
      </c>
      <c r="I12" s="2413" t="s">
        <v>593</v>
      </c>
    </row>
    <row customHeight="1" ht="11.25">
      <c r="A13" s="2413" t="s">
        <v>2199</v>
      </c>
      <c r="B13" s="2413" t="s">
        <v>14</v>
      </c>
      <c r="C13" s="2413" t="s">
        <v>2248</v>
      </c>
      <c r="D13" s="2413" t="s">
        <v>2249</v>
      </c>
      <c r="E13" s="2413" t="s">
        <v>2250</v>
      </c>
      <c r="F13" s="2413" t="s">
        <v>2251</v>
      </c>
      <c r="G13" s="2413" t="s">
        <v>2252</v>
      </c>
      <c r="H13" s="2413" t="s">
        <v>24</v>
      </c>
      <c r="I13" s="2413" t="s">
        <v>593</v>
      </c>
    </row>
    <row customHeight="1" ht="11.25">
      <c r="A14" s="2413" t="s">
        <v>2199</v>
      </c>
      <c r="B14" s="2413" t="s">
        <v>14</v>
      </c>
      <c r="C14" s="2413" t="s">
        <v>2253</v>
      </c>
      <c r="D14" s="2413" t="s">
        <v>2254</v>
      </c>
      <c r="E14" s="2413" t="s">
        <v>2255</v>
      </c>
      <c r="F14" s="2413" t="s">
        <v>2256</v>
      </c>
      <c r="G14" s="2413" t="s">
        <v>24</v>
      </c>
      <c r="H14" s="2413" t="s">
        <v>24</v>
      </c>
      <c r="I14" s="2413" t="s">
        <v>593</v>
      </c>
    </row>
    <row customHeight="1" ht="11.25">
      <c r="A15" s="2413" t="s">
        <v>2199</v>
      </c>
      <c r="B15" s="2413" t="s">
        <v>14</v>
      </c>
      <c r="C15" s="2413" t="s">
        <v>2257</v>
      </c>
      <c r="D15" s="2413" t="s">
        <v>2258</v>
      </c>
      <c r="E15" s="2413" t="s">
        <v>2259</v>
      </c>
      <c r="F15" s="2413" t="s">
        <v>2260</v>
      </c>
      <c r="G15" s="2413" t="s">
        <v>2261</v>
      </c>
      <c r="H15" s="2413" t="s">
        <v>24</v>
      </c>
      <c r="I15" s="2413" t="s">
        <v>593</v>
      </c>
    </row>
    <row customHeight="1" ht="11.25">
      <c r="A16" s="2413" t="s">
        <v>2199</v>
      </c>
      <c r="B16" s="2413" t="s">
        <v>14</v>
      </c>
      <c r="C16" s="2413" t="s">
        <v>2262</v>
      </c>
      <c r="D16" s="2413" t="s">
        <v>2263</v>
      </c>
      <c r="E16" s="2413" t="s">
        <v>2264</v>
      </c>
      <c r="F16" s="2413" t="s">
        <v>2265</v>
      </c>
      <c r="G16" s="2413" t="s">
        <v>2266</v>
      </c>
      <c r="H16" s="2413" t="s">
        <v>24</v>
      </c>
      <c r="I16" s="2413" t="s">
        <v>593</v>
      </c>
    </row>
    <row customHeight="1" ht="11.25">
      <c r="A17" s="2413" t="s">
        <v>2199</v>
      </c>
      <c r="B17" s="2413" t="s">
        <v>14</v>
      </c>
      <c r="C17" s="2413" t="s">
        <v>2267</v>
      </c>
      <c r="D17" s="2413" t="s">
        <v>2268</v>
      </c>
      <c r="E17" s="2413" t="s">
        <v>2269</v>
      </c>
      <c r="F17" s="2413" t="s">
        <v>2230</v>
      </c>
      <c r="G17" s="2413" t="s">
        <v>2270</v>
      </c>
      <c r="H17" s="2413" t="s">
        <v>24</v>
      </c>
      <c r="I17" s="2413" t="s">
        <v>593</v>
      </c>
    </row>
    <row customHeight="1" ht="11.25">
      <c r="A18" s="2413" t="s">
        <v>2199</v>
      </c>
      <c r="B18" s="2413" t="s">
        <v>14</v>
      </c>
      <c r="C18" s="2413" t="s">
        <v>2271</v>
      </c>
      <c r="D18" s="2413" t="s">
        <v>2272</v>
      </c>
      <c r="E18" s="2413" t="s">
        <v>2273</v>
      </c>
      <c r="F18" s="2413" t="s">
        <v>2217</v>
      </c>
      <c r="G18" s="2413" t="s">
        <v>2274</v>
      </c>
      <c r="H18" s="2413" t="s">
        <v>24</v>
      </c>
      <c r="I18" s="2413" t="s">
        <v>593</v>
      </c>
    </row>
    <row customHeight="1" ht="11.25">
      <c r="A19" s="2413" t="s">
        <v>2199</v>
      </c>
      <c r="B19" s="2413" t="s">
        <v>14</v>
      </c>
      <c r="C19" s="2413" t="s">
        <v>2275</v>
      </c>
      <c r="D19" s="2413" t="s">
        <v>2276</v>
      </c>
      <c r="E19" s="2413" t="s">
        <v>2277</v>
      </c>
      <c r="F19" s="2413" t="s">
        <v>51</v>
      </c>
      <c r="G19" s="2413" t="s">
        <v>2278</v>
      </c>
      <c r="H19" s="2413" t="s">
        <v>24</v>
      </c>
      <c r="I19" s="2413" t="s">
        <v>593</v>
      </c>
    </row>
    <row customHeight="1" ht="11.25">
      <c r="A20" s="2413" t="s">
        <v>2199</v>
      </c>
      <c r="B20" s="2413" t="s">
        <v>14</v>
      </c>
      <c r="C20" s="2413" t="s">
        <v>2279</v>
      </c>
      <c r="D20" s="2413" t="s">
        <v>2280</v>
      </c>
      <c r="E20" s="2413" t="s">
        <v>2281</v>
      </c>
      <c r="F20" s="2413" t="s">
        <v>51</v>
      </c>
      <c r="G20" s="2413" t="s">
        <v>2282</v>
      </c>
      <c r="H20" s="2413" t="s">
        <v>24</v>
      </c>
      <c r="I20" s="2413" t="s">
        <v>593</v>
      </c>
    </row>
    <row customHeight="1" ht="11.25">
      <c r="A21" s="2413" t="s">
        <v>2199</v>
      </c>
      <c r="B21" s="2413" t="s">
        <v>14</v>
      </c>
      <c r="C21" s="2413" t="s">
        <v>2283</v>
      </c>
      <c r="D21" s="2413" t="s">
        <v>2284</v>
      </c>
      <c r="E21" s="2413" t="s">
        <v>2285</v>
      </c>
      <c r="F21" s="2413" t="s">
        <v>2286</v>
      </c>
      <c r="G21" s="2413" t="s">
        <v>2287</v>
      </c>
      <c r="H21" s="2413" t="s">
        <v>24</v>
      </c>
      <c r="I21" s="2413" t="s">
        <v>593</v>
      </c>
    </row>
    <row customHeight="1" ht="11.25">
      <c r="A22" s="2413" t="s">
        <v>2199</v>
      </c>
      <c r="B22" s="2413" t="s">
        <v>14</v>
      </c>
      <c r="C22" s="2413" t="s">
        <v>2288</v>
      </c>
      <c r="D22" s="2413" t="s">
        <v>2289</v>
      </c>
      <c r="E22" s="2413" t="s">
        <v>2290</v>
      </c>
      <c r="F22" s="2413" t="s">
        <v>2291</v>
      </c>
      <c r="G22" s="2413" t="s">
        <v>2292</v>
      </c>
      <c r="H22" s="2413" t="s">
        <v>24</v>
      </c>
      <c r="I22" s="2413" t="s">
        <v>593</v>
      </c>
    </row>
    <row customHeight="1" ht="11.25">
      <c r="A23" s="2413" t="s">
        <v>2199</v>
      </c>
      <c r="B23" s="2413" t="s">
        <v>14</v>
      </c>
      <c r="C23" s="2413" t="s">
        <v>2293</v>
      </c>
      <c r="D23" s="2413" t="s">
        <v>2294</v>
      </c>
      <c r="E23" s="2413" t="s">
        <v>2295</v>
      </c>
      <c r="F23" s="2413" t="s">
        <v>421</v>
      </c>
      <c r="G23" s="2413" t="s">
        <v>2296</v>
      </c>
      <c r="H23" s="2413" t="s">
        <v>24</v>
      </c>
      <c r="I23" s="2413" t="s">
        <v>593</v>
      </c>
    </row>
    <row customHeight="1" ht="11.25">
      <c r="A24" s="2413" t="s">
        <v>2199</v>
      </c>
      <c r="B24" s="2413" t="s">
        <v>14</v>
      </c>
      <c r="C24" s="2413" t="s">
        <v>2297</v>
      </c>
      <c r="D24" s="2413" t="s">
        <v>2298</v>
      </c>
      <c r="E24" s="2413" t="s">
        <v>2299</v>
      </c>
      <c r="F24" s="2413" t="s">
        <v>421</v>
      </c>
      <c r="G24" s="2413" t="s">
        <v>2300</v>
      </c>
      <c r="H24" s="2413" t="s">
        <v>24</v>
      </c>
      <c r="I24" s="2413" t="s">
        <v>593</v>
      </c>
    </row>
    <row customHeight="1" ht="11.25">
      <c r="A25" s="2413" t="s">
        <v>2199</v>
      </c>
      <c r="B25" s="2413" t="s">
        <v>14</v>
      </c>
      <c r="C25" s="2413" t="s">
        <v>2301</v>
      </c>
      <c r="D25" s="2413" t="s">
        <v>2302</v>
      </c>
      <c r="E25" s="2413" t="s">
        <v>2303</v>
      </c>
      <c r="F25" s="2413" t="s">
        <v>421</v>
      </c>
      <c r="G25" s="2413" t="s">
        <v>2304</v>
      </c>
      <c r="H25" s="2413" t="s">
        <v>24</v>
      </c>
      <c r="I25" s="2413" t="s">
        <v>593</v>
      </c>
    </row>
    <row customHeight="1" ht="11.25">
      <c r="A26" s="2413" t="s">
        <v>2199</v>
      </c>
      <c r="B26" s="2413" t="s">
        <v>14</v>
      </c>
      <c r="C26" s="2413" t="s">
        <v>2305</v>
      </c>
      <c r="D26" s="2413" t="s">
        <v>2306</v>
      </c>
      <c r="E26" s="2413" t="s">
        <v>2307</v>
      </c>
      <c r="F26" s="2413" t="s">
        <v>421</v>
      </c>
      <c r="G26" s="2413" t="s">
        <v>2308</v>
      </c>
      <c r="H26" s="2413" t="s">
        <v>24</v>
      </c>
      <c r="I26" s="2413" t="s">
        <v>593</v>
      </c>
    </row>
    <row customHeight="1" ht="11.25">
      <c r="A27" s="2413" t="s">
        <v>2199</v>
      </c>
      <c r="B27" s="2413" t="s">
        <v>14</v>
      </c>
      <c r="C27" s="2413" t="s">
        <v>2309</v>
      </c>
      <c r="D27" s="2413" t="s">
        <v>2310</v>
      </c>
      <c r="E27" s="2413" t="s">
        <v>2290</v>
      </c>
      <c r="F27" s="2413" t="s">
        <v>2311</v>
      </c>
      <c r="G27" s="2413" t="s">
        <v>2292</v>
      </c>
      <c r="H27" s="2413" t="s">
        <v>24</v>
      </c>
      <c r="I27" s="2413" t="s">
        <v>593</v>
      </c>
    </row>
    <row customHeight="1" ht="11.25">
      <c r="A28" s="2413" t="s">
        <v>2199</v>
      </c>
      <c r="B28" s="2413" t="s">
        <v>14</v>
      </c>
      <c r="C28" s="2413" t="s">
        <v>2312</v>
      </c>
      <c r="D28" s="2413" t="s">
        <v>2313</v>
      </c>
      <c r="E28" s="2413" t="s">
        <v>2314</v>
      </c>
      <c r="F28" s="2413" t="s">
        <v>2217</v>
      </c>
      <c r="G28" s="2413" t="s">
        <v>2315</v>
      </c>
      <c r="H28" s="2413" t="s">
        <v>24</v>
      </c>
      <c r="I28" s="2413" t="s">
        <v>593</v>
      </c>
    </row>
    <row customHeight="1" ht="11.25">
      <c r="A29" s="2413" t="s">
        <v>2199</v>
      </c>
      <c r="B29" s="2413" t="s">
        <v>14</v>
      </c>
      <c r="C29" s="2413" t="s">
        <v>2316</v>
      </c>
      <c r="D29" s="2413" t="s">
        <v>2317</v>
      </c>
      <c r="E29" s="2413" t="s">
        <v>2318</v>
      </c>
      <c r="F29" s="2413" t="s">
        <v>2217</v>
      </c>
      <c r="G29" s="2413" t="s">
        <v>2319</v>
      </c>
      <c r="H29" s="2413" t="s">
        <v>24</v>
      </c>
      <c r="I29" s="2413" t="s">
        <v>593</v>
      </c>
    </row>
    <row customHeight="1" ht="11.25">
      <c r="A30" s="2413" t="s">
        <v>2199</v>
      </c>
      <c r="B30" s="2413" t="s">
        <v>14</v>
      </c>
      <c r="C30" s="2413" t="s">
        <v>2320</v>
      </c>
      <c r="D30" s="2413" t="s">
        <v>2321</v>
      </c>
      <c r="E30" s="2413" t="s">
        <v>2322</v>
      </c>
      <c r="F30" s="2413" t="s">
        <v>2323</v>
      </c>
      <c r="G30" s="2413" t="s">
        <v>2324</v>
      </c>
      <c r="H30" s="2413" t="s">
        <v>24</v>
      </c>
      <c r="I30" s="2413" t="s">
        <v>593</v>
      </c>
    </row>
    <row customHeight="1" ht="11.25">
      <c r="A31" s="2413" t="s">
        <v>2199</v>
      </c>
      <c r="B31" s="2413" t="s">
        <v>14</v>
      </c>
      <c r="C31" s="2413" t="s">
        <v>2325</v>
      </c>
      <c r="D31" s="2413" t="s">
        <v>2326</v>
      </c>
      <c r="E31" s="2413" t="s">
        <v>2327</v>
      </c>
      <c r="F31" s="2413" t="s">
        <v>2328</v>
      </c>
      <c r="G31" s="2413" t="s">
        <v>2329</v>
      </c>
      <c r="H31" s="2413" t="s">
        <v>24</v>
      </c>
      <c r="I31" s="2413" t="s">
        <v>593</v>
      </c>
    </row>
    <row customHeight="1" ht="11.25">
      <c r="A32" s="2413" t="s">
        <v>2199</v>
      </c>
      <c r="B32" s="2413" t="s">
        <v>14</v>
      </c>
      <c r="C32" s="2413" t="s">
        <v>2330</v>
      </c>
      <c r="D32" s="2413" t="s">
        <v>2331</v>
      </c>
      <c r="E32" s="2413" t="s">
        <v>2332</v>
      </c>
      <c r="F32" s="2413" t="s">
        <v>2333</v>
      </c>
      <c r="G32" s="2413" t="s">
        <v>2334</v>
      </c>
      <c r="H32" s="2413" t="s">
        <v>24</v>
      </c>
      <c r="I32" s="2413" t="s">
        <v>593</v>
      </c>
    </row>
    <row customHeight="1" ht="11.25">
      <c r="A33" s="2413" t="s">
        <v>2199</v>
      </c>
      <c r="B33" s="2413" t="s">
        <v>14</v>
      </c>
      <c r="C33" s="2413" t="s">
        <v>2335</v>
      </c>
      <c r="D33" s="2413" t="s">
        <v>2336</v>
      </c>
      <c r="E33" s="2413" t="s">
        <v>2337</v>
      </c>
      <c r="F33" s="2413" t="s">
        <v>2338</v>
      </c>
      <c r="G33" s="2413" t="s">
        <v>2339</v>
      </c>
      <c r="H33" s="2413" t="s">
        <v>24</v>
      </c>
      <c r="I33" s="2413" t="s">
        <v>593</v>
      </c>
    </row>
    <row customHeight="1" ht="11.25">
      <c r="A34" s="2413" t="s">
        <v>2199</v>
      </c>
      <c r="B34" s="2413" t="s">
        <v>14</v>
      </c>
      <c r="C34" s="2413" t="s">
        <v>2340</v>
      </c>
      <c r="D34" s="2413" t="s">
        <v>2341</v>
      </c>
      <c r="E34" s="2413" t="s">
        <v>2342</v>
      </c>
      <c r="F34" s="2413" t="s">
        <v>2343</v>
      </c>
      <c r="G34" s="2413" t="s">
        <v>2344</v>
      </c>
      <c r="H34" s="2413" t="s">
        <v>24</v>
      </c>
      <c r="I34" s="2413" t="s">
        <v>593</v>
      </c>
    </row>
    <row customHeight="1" ht="11.25">
      <c r="A35" s="2413" t="s">
        <v>2199</v>
      </c>
      <c r="B35" s="2413" t="s">
        <v>14</v>
      </c>
      <c r="C35" s="2413" t="s">
        <v>2345</v>
      </c>
      <c r="D35" s="2413" t="s">
        <v>2346</v>
      </c>
      <c r="E35" s="2413" t="s">
        <v>2347</v>
      </c>
      <c r="F35" s="2413" t="s">
        <v>2230</v>
      </c>
      <c r="G35" s="2413" t="s">
        <v>2348</v>
      </c>
      <c r="H35" s="2413" t="s">
        <v>24</v>
      </c>
      <c r="I35" s="2413" t="s">
        <v>593</v>
      </c>
    </row>
    <row customHeight="1" ht="11.25">
      <c r="A36" s="2413" t="s">
        <v>2199</v>
      </c>
      <c r="B36" s="2413" t="s">
        <v>14</v>
      </c>
      <c r="C36" s="2413" t="s">
        <v>2349</v>
      </c>
      <c r="D36" s="2413" t="s">
        <v>2350</v>
      </c>
      <c r="E36" s="2413" t="s">
        <v>2221</v>
      </c>
      <c r="F36" s="2413" t="s">
        <v>2351</v>
      </c>
      <c r="G36" s="2413" t="s">
        <v>2352</v>
      </c>
      <c r="H36" s="2413" t="s">
        <v>24</v>
      </c>
      <c r="I36" s="2413" t="s">
        <v>593</v>
      </c>
    </row>
    <row customHeight="1" ht="11.25">
      <c r="A37" s="2413" t="s">
        <v>2199</v>
      </c>
      <c r="B37" s="2413" t="s">
        <v>14</v>
      </c>
      <c r="C37" s="2413" t="s">
        <v>2353</v>
      </c>
      <c r="D37" s="2413" t="s">
        <v>2354</v>
      </c>
      <c r="E37" s="2413" t="s">
        <v>2355</v>
      </c>
      <c r="F37" s="2413" t="s">
        <v>2217</v>
      </c>
      <c r="G37" s="2413" t="s">
        <v>2356</v>
      </c>
      <c r="H37" s="2413" t="s">
        <v>24</v>
      </c>
      <c r="I37" s="2413" t="s">
        <v>593</v>
      </c>
    </row>
    <row customHeight="1" ht="11.25">
      <c r="A38" s="2413" t="s">
        <v>2199</v>
      </c>
      <c r="B38" s="2413" t="s">
        <v>14</v>
      </c>
      <c r="C38" s="2413" t="s">
        <v>2357</v>
      </c>
      <c r="D38" s="2413" t="s">
        <v>2358</v>
      </c>
      <c r="E38" s="2413" t="s">
        <v>2359</v>
      </c>
      <c r="F38" s="2413" t="s">
        <v>2360</v>
      </c>
      <c r="G38" s="2413" t="s">
        <v>2361</v>
      </c>
      <c r="H38" s="2413" t="s">
        <v>24</v>
      </c>
      <c r="I38" s="2413" t="s">
        <v>593</v>
      </c>
    </row>
    <row customHeight="1" ht="11.25">
      <c r="A39" s="2413" t="s">
        <v>2199</v>
      </c>
      <c r="B39" s="2413" t="s">
        <v>14</v>
      </c>
      <c r="C39" s="2413" t="s">
        <v>2362</v>
      </c>
      <c r="D39" s="2413" t="s">
        <v>2363</v>
      </c>
      <c r="E39" s="2413" t="s">
        <v>2364</v>
      </c>
      <c r="F39" s="2413" t="s">
        <v>2230</v>
      </c>
      <c r="G39" s="2413" t="s">
        <v>24</v>
      </c>
      <c r="H39" s="2413" t="s">
        <v>24</v>
      </c>
      <c r="I39" s="2413" t="s">
        <v>593</v>
      </c>
    </row>
    <row customHeight="1" ht="11.25">
      <c r="A40" s="2413" t="s">
        <v>2199</v>
      </c>
      <c r="B40" s="2413" t="s">
        <v>14</v>
      </c>
      <c r="C40" s="2413" t="s">
        <v>2365</v>
      </c>
      <c r="D40" s="2413" t="s">
        <v>2366</v>
      </c>
      <c r="E40" s="2413" t="s">
        <v>2367</v>
      </c>
      <c r="F40" s="2413" t="s">
        <v>2368</v>
      </c>
      <c r="G40" s="2413" t="s">
        <v>2369</v>
      </c>
      <c r="H40" s="2413" t="s">
        <v>24</v>
      </c>
      <c r="I40" s="2413" t="s">
        <v>593</v>
      </c>
    </row>
    <row customHeight="1" ht="11.25">
      <c r="A41" s="2413" t="s">
        <v>2199</v>
      </c>
      <c r="B41" s="2413" t="s">
        <v>14</v>
      </c>
      <c r="C41" s="2413" t="s">
        <v>2370</v>
      </c>
      <c r="D41" s="2413" t="s">
        <v>2371</v>
      </c>
      <c r="E41" s="2413" t="s">
        <v>2372</v>
      </c>
      <c r="F41" s="2413" t="s">
        <v>2265</v>
      </c>
      <c r="G41" s="2413" t="s">
        <v>2373</v>
      </c>
      <c r="H41" s="2413" t="s">
        <v>24</v>
      </c>
      <c r="I41" s="2413" t="s">
        <v>593</v>
      </c>
    </row>
    <row customHeight="1" ht="11.25">
      <c r="A42" s="2413" t="s">
        <v>2199</v>
      </c>
      <c r="B42" s="2413" t="s">
        <v>14</v>
      </c>
      <c r="C42" s="2413" t="s">
        <v>2374</v>
      </c>
      <c r="D42" s="2413" t="s">
        <v>2375</v>
      </c>
      <c r="E42" s="2413" t="s">
        <v>2376</v>
      </c>
      <c r="F42" s="2413" t="s">
        <v>2377</v>
      </c>
      <c r="G42" s="2413" t="s">
        <v>2378</v>
      </c>
      <c r="H42" s="2413" t="s">
        <v>24</v>
      </c>
      <c r="I42" s="2413" t="s">
        <v>593</v>
      </c>
    </row>
    <row customHeight="1" ht="11.25">
      <c r="A43" s="2413" t="s">
        <v>2199</v>
      </c>
      <c r="B43" s="2413" t="s">
        <v>14</v>
      </c>
      <c r="C43" s="2413" t="s">
        <v>2379</v>
      </c>
      <c r="D43" s="2413" t="s">
        <v>2380</v>
      </c>
      <c r="E43" s="2413" t="s">
        <v>2381</v>
      </c>
      <c r="F43" s="2413" t="s">
        <v>2251</v>
      </c>
      <c r="G43" s="2413" t="s">
        <v>24</v>
      </c>
      <c r="H43" s="2413" t="s">
        <v>24</v>
      </c>
      <c r="I43" s="2413" t="s">
        <v>593</v>
      </c>
    </row>
    <row customHeight="1" ht="11.25">
      <c r="A44" s="2413" t="s">
        <v>2199</v>
      </c>
      <c r="B44" s="2413" t="s">
        <v>14</v>
      </c>
      <c r="C44" s="2413" t="s">
        <v>2382</v>
      </c>
      <c r="D44" s="2413" t="s">
        <v>2383</v>
      </c>
      <c r="E44" s="2413" t="s">
        <v>2384</v>
      </c>
      <c r="F44" s="2413" t="s">
        <v>2217</v>
      </c>
      <c r="G44" s="2413" t="s">
        <v>24</v>
      </c>
      <c r="H44" s="2413" t="s">
        <v>24</v>
      </c>
      <c r="I44" s="2413" t="s">
        <v>593</v>
      </c>
    </row>
    <row customHeight="1" ht="11.25">
      <c r="A45" s="2413" t="s">
        <v>2199</v>
      </c>
      <c r="B45" s="2413" t="s">
        <v>14</v>
      </c>
      <c r="C45" s="2413" t="s">
        <v>2385</v>
      </c>
      <c r="D45" s="2413" t="s">
        <v>2386</v>
      </c>
      <c r="E45" s="2413" t="s">
        <v>2387</v>
      </c>
      <c r="F45" s="2413" t="s">
        <v>51</v>
      </c>
      <c r="G45" s="2413" t="s">
        <v>2388</v>
      </c>
      <c r="H45" s="2413" t="s">
        <v>24</v>
      </c>
      <c r="I45" s="2413" t="s">
        <v>593</v>
      </c>
    </row>
    <row customHeight="1" ht="11.25">
      <c r="A46" s="2413" t="s">
        <v>2199</v>
      </c>
      <c r="B46" s="2413" t="s">
        <v>14</v>
      </c>
      <c r="C46" s="2413" t="s">
        <v>2389</v>
      </c>
      <c r="D46" s="2413" t="s">
        <v>2390</v>
      </c>
      <c r="E46" s="2413" t="s">
        <v>2391</v>
      </c>
      <c r="F46" s="2413" t="s">
        <v>2392</v>
      </c>
      <c r="G46" s="2413" t="s">
        <v>2393</v>
      </c>
      <c r="H46" s="2413" t="s">
        <v>24</v>
      </c>
      <c r="I46" s="2413" t="s">
        <v>593</v>
      </c>
    </row>
    <row customHeight="1" ht="11.25">
      <c r="A47" s="2413" t="s">
        <v>2199</v>
      </c>
      <c r="B47" s="2413" t="s">
        <v>14</v>
      </c>
      <c r="C47" s="2413" t="s">
        <v>2394</v>
      </c>
      <c r="D47" s="2413" t="s">
        <v>2395</v>
      </c>
      <c r="E47" s="2413" t="s">
        <v>2396</v>
      </c>
      <c r="F47" s="2413" t="s">
        <v>2203</v>
      </c>
      <c r="G47" s="2413" t="s">
        <v>2397</v>
      </c>
      <c r="H47" s="2413" t="s">
        <v>24</v>
      </c>
      <c r="I47" s="2413" t="s">
        <v>593</v>
      </c>
    </row>
    <row customHeight="1" ht="11.25">
      <c r="A48" s="2413" t="s">
        <v>2199</v>
      </c>
      <c r="B48" s="2413" t="s">
        <v>14</v>
      </c>
      <c r="C48" s="2413" t="s">
        <v>2398</v>
      </c>
      <c r="D48" s="2413" t="s">
        <v>2399</v>
      </c>
      <c r="E48" s="2413" t="s">
        <v>2400</v>
      </c>
      <c r="F48" s="2413" t="s">
        <v>2217</v>
      </c>
      <c r="G48" s="2413" t="s">
        <v>24</v>
      </c>
      <c r="H48" s="2413" t="s">
        <v>24</v>
      </c>
      <c r="I48" s="2413" t="s">
        <v>593</v>
      </c>
    </row>
    <row customHeight="1" ht="11.25">
      <c r="A49" s="2413" t="s">
        <v>2199</v>
      </c>
      <c r="B49" s="2413" t="s">
        <v>14</v>
      </c>
      <c r="C49" s="2413" t="s">
        <v>2401</v>
      </c>
      <c r="D49" s="2413" t="s">
        <v>2402</v>
      </c>
      <c r="E49" s="2413" t="s">
        <v>2403</v>
      </c>
      <c r="F49" s="2413" t="s">
        <v>2338</v>
      </c>
      <c r="G49" s="2413" t="s">
        <v>2404</v>
      </c>
      <c r="H49" s="2413" t="s">
        <v>24</v>
      </c>
      <c r="I49" s="2413" t="s">
        <v>593</v>
      </c>
    </row>
    <row customHeight="1" ht="11.25">
      <c r="A50" s="2413" t="s">
        <v>2199</v>
      </c>
      <c r="B50" s="2413" t="s">
        <v>14</v>
      </c>
      <c r="C50" s="2413" t="s">
        <v>2405</v>
      </c>
      <c r="D50" s="2413" t="s">
        <v>2406</v>
      </c>
      <c r="E50" s="2413" t="s">
        <v>2407</v>
      </c>
      <c r="F50" s="2413" t="s">
        <v>2217</v>
      </c>
      <c r="G50" s="2413" t="s">
        <v>24</v>
      </c>
      <c r="H50" s="2413" t="s">
        <v>24</v>
      </c>
      <c r="I50" s="2413" t="s">
        <v>593</v>
      </c>
    </row>
    <row customHeight="1" ht="11.25">
      <c r="A51" s="2413" t="s">
        <v>2199</v>
      </c>
      <c r="B51" s="2413" t="s">
        <v>14</v>
      </c>
      <c r="C51" s="2413" t="s">
        <v>2408</v>
      </c>
      <c r="D51" s="2413" t="s">
        <v>2409</v>
      </c>
      <c r="E51" s="2413" t="s">
        <v>2410</v>
      </c>
      <c r="F51" s="2413" t="s">
        <v>2246</v>
      </c>
      <c r="G51" s="2413" t="s">
        <v>2411</v>
      </c>
      <c r="H51" s="2413" t="s">
        <v>24</v>
      </c>
      <c r="I51" s="2413" t="s">
        <v>593</v>
      </c>
    </row>
    <row customHeight="1" ht="11.25">
      <c r="A52" s="2413" t="s">
        <v>2199</v>
      </c>
      <c r="B52" s="2413" t="s">
        <v>14</v>
      </c>
      <c r="C52" s="2413" t="s">
        <v>2412</v>
      </c>
      <c r="D52" s="2413" t="s">
        <v>2413</v>
      </c>
      <c r="E52" s="2413" t="s">
        <v>2414</v>
      </c>
      <c r="F52" s="2413" t="s">
        <v>2208</v>
      </c>
      <c r="G52" s="2413" t="s">
        <v>2415</v>
      </c>
      <c r="H52" s="2413" t="s">
        <v>24</v>
      </c>
      <c r="I52" s="2413" t="s">
        <v>593</v>
      </c>
    </row>
    <row customHeight="1" ht="11.25">
      <c r="A53" s="2413" t="s">
        <v>2199</v>
      </c>
      <c r="B53" s="2413" t="s">
        <v>14</v>
      </c>
      <c r="C53" s="2413" t="s">
        <v>2416</v>
      </c>
      <c r="D53" s="2413" t="s">
        <v>2417</v>
      </c>
      <c r="E53" s="2413" t="s">
        <v>2418</v>
      </c>
      <c r="F53" s="2413" t="s">
        <v>2246</v>
      </c>
      <c r="G53" s="2413" t="s">
        <v>2419</v>
      </c>
      <c r="H53" s="2413" t="s">
        <v>24</v>
      </c>
      <c r="I53" s="2413" t="s">
        <v>593</v>
      </c>
    </row>
    <row customHeight="1" ht="11.25">
      <c r="A54" s="2413" t="s">
        <v>2199</v>
      </c>
      <c r="B54" s="2413" t="s">
        <v>14</v>
      </c>
      <c r="C54" s="2413" t="s">
        <v>2420</v>
      </c>
      <c r="D54" s="2413" t="s">
        <v>2421</v>
      </c>
      <c r="E54" s="2413" t="s">
        <v>2422</v>
      </c>
      <c r="F54" s="2413" t="s">
        <v>2423</v>
      </c>
      <c r="G54" s="2413" t="s">
        <v>2424</v>
      </c>
      <c r="H54" s="2413" t="s">
        <v>24</v>
      </c>
      <c r="I54" s="2413" t="s">
        <v>593</v>
      </c>
    </row>
    <row customHeight="1" ht="11.25">
      <c r="A55" s="2413" t="s">
        <v>2199</v>
      </c>
      <c r="B55" s="2413" t="s">
        <v>14</v>
      </c>
      <c r="C55" s="2413" t="s">
        <v>2425</v>
      </c>
      <c r="D55" s="2413" t="s">
        <v>2426</v>
      </c>
      <c r="E55" s="2413" t="s">
        <v>2427</v>
      </c>
      <c r="F55" s="2413" t="s">
        <v>2338</v>
      </c>
      <c r="G55" s="2413" t="s">
        <v>2428</v>
      </c>
      <c r="H55" s="2413" t="s">
        <v>24</v>
      </c>
      <c r="I55" s="2413" t="s">
        <v>593</v>
      </c>
    </row>
    <row customHeight="1" ht="11.25">
      <c r="A56" s="2413" t="s">
        <v>2199</v>
      </c>
      <c r="B56" s="2413" t="s">
        <v>14</v>
      </c>
      <c r="C56" s="2413" t="s">
        <v>2429</v>
      </c>
      <c r="D56" s="2413" t="s">
        <v>2430</v>
      </c>
      <c r="E56" s="2413" t="s">
        <v>2431</v>
      </c>
      <c r="F56" s="2413" t="s">
        <v>2423</v>
      </c>
      <c r="G56" s="2413" t="s">
        <v>2432</v>
      </c>
      <c r="H56" s="2413" t="s">
        <v>24</v>
      </c>
      <c r="I56" s="2413" t="s">
        <v>593</v>
      </c>
    </row>
    <row customHeight="1" ht="11.25">
      <c r="A57" s="2413" t="s">
        <v>2199</v>
      </c>
      <c r="B57" s="2413" t="s">
        <v>14</v>
      </c>
      <c r="C57" s="2413" t="s">
        <v>2433</v>
      </c>
      <c r="D57" s="2413" t="s">
        <v>2434</v>
      </c>
      <c r="E57" s="2413" t="s">
        <v>2435</v>
      </c>
      <c r="F57" s="2413" t="s">
        <v>2392</v>
      </c>
      <c r="G57" s="2413" t="s">
        <v>2436</v>
      </c>
      <c r="H57" s="2413" t="s">
        <v>24</v>
      </c>
      <c r="I57" s="2413" t="s">
        <v>593</v>
      </c>
    </row>
    <row customHeight="1" ht="11.25">
      <c r="A58" s="2413" t="s">
        <v>2199</v>
      </c>
      <c r="B58" s="2413" t="s">
        <v>14</v>
      </c>
      <c r="C58" s="2413" t="s">
        <v>2437</v>
      </c>
      <c r="D58" s="2413" t="s">
        <v>2438</v>
      </c>
      <c r="E58" s="2413" t="s">
        <v>2439</v>
      </c>
      <c r="F58" s="2413" t="s">
        <v>2230</v>
      </c>
      <c r="G58" s="2413" t="s">
        <v>2440</v>
      </c>
      <c r="H58" s="2413" t="s">
        <v>24</v>
      </c>
      <c r="I58" s="2413" t="s">
        <v>593</v>
      </c>
    </row>
    <row customHeight="1" ht="11.25">
      <c r="A59" s="2413" t="s">
        <v>2199</v>
      </c>
      <c r="B59" s="2413" t="s">
        <v>14</v>
      </c>
      <c r="C59" s="2413" t="s">
        <v>2441</v>
      </c>
      <c r="D59" s="2413" t="s">
        <v>2442</v>
      </c>
      <c r="E59" s="2413" t="s">
        <v>2443</v>
      </c>
      <c r="F59" s="2413" t="s">
        <v>2444</v>
      </c>
      <c r="G59" s="2413" t="s">
        <v>24</v>
      </c>
      <c r="H59" s="2413" t="s">
        <v>24</v>
      </c>
      <c r="I59" s="2413" t="s">
        <v>593</v>
      </c>
    </row>
    <row customHeight="1" ht="11.25">
      <c r="A60" s="2413" t="s">
        <v>2199</v>
      </c>
      <c r="B60" s="2413" t="s">
        <v>14</v>
      </c>
      <c r="C60" s="2413" t="s">
        <v>2445</v>
      </c>
      <c r="D60" s="2413" t="s">
        <v>2446</v>
      </c>
      <c r="E60" s="2413" t="s">
        <v>2447</v>
      </c>
      <c r="F60" s="2413" t="s">
        <v>2448</v>
      </c>
      <c r="G60" s="2413" t="s">
        <v>2449</v>
      </c>
      <c r="H60" s="2413" t="s">
        <v>24</v>
      </c>
      <c r="I60" s="2413" t="s">
        <v>593</v>
      </c>
    </row>
    <row customHeight="1" ht="11.25">
      <c r="A61" s="2413" t="s">
        <v>2199</v>
      </c>
      <c r="B61" s="2413" t="s">
        <v>14</v>
      </c>
      <c r="C61" s="2413" t="s">
        <v>2450</v>
      </c>
      <c r="D61" s="2413" t="s">
        <v>2451</v>
      </c>
      <c r="E61" s="2413" t="s">
        <v>2452</v>
      </c>
      <c r="F61" s="2413" t="s">
        <v>2453</v>
      </c>
      <c r="G61" s="2413" t="s">
        <v>2454</v>
      </c>
      <c r="H61" s="2413" t="s">
        <v>24</v>
      </c>
      <c r="I61" s="2413" t="s">
        <v>593</v>
      </c>
    </row>
    <row customHeight="1" ht="11.25">
      <c r="A62" s="2413" t="s">
        <v>2199</v>
      </c>
      <c r="B62" s="2413" t="s">
        <v>14</v>
      </c>
      <c r="C62" s="2413" t="s">
        <v>2455</v>
      </c>
      <c r="D62" s="2413" t="s">
        <v>2456</v>
      </c>
      <c r="E62" s="2413" t="s">
        <v>2457</v>
      </c>
      <c r="F62" s="2413" t="s">
        <v>2448</v>
      </c>
      <c r="G62" s="2413" t="s">
        <v>2458</v>
      </c>
      <c r="H62" s="2413" t="s">
        <v>24</v>
      </c>
      <c r="I62" s="2413" t="s">
        <v>593</v>
      </c>
    </row>
    <row customHeight="1" ht="11.25">
      <c r="A63" s="2413" t="s">
        <v>2199</v>
      </c>
      <c r="B63" s="2413" t="s">
        <v>14</v>
      </c>
      <c r="C63" s="2413" t="s">
        <v>2459</v>
      </c>
      <c r="D63" s="2413" t="s">
        <v>2460</v>
      </c>
      <c r="E63" s="2413" t="s">
        <v>2461</v>
      </c>
      <c r="F63" s="2413" t="s">
        <v>2462</v>
      </c>
      <c r="G63" s="2413" t="s">
        <v>2463</v>
      </c>
      <c r="H63" s="2413" t="s">
        <v>24</v>
      </c>
      <c r="I63" s="2413" t="s">
        <v>593</v>
      </c>
    </row>
    <row customHeight="1" ht="11.25">
      <c r="A64" s="2413" t="s">
        <v>2199</v>
      </c>
      <c r="B64" s="2413" t="s">
        <v>14</v>
      </c>
      <c r="C64" s="2413" t="s">
        <v>2464</v>
      </c>
      <c r="D64" s="2413" t="s">
        <v>2465</v>
      </c>
      <c r="E64" s="2413" t="s">
        <v>2466</v>
      </c>
      <c r="F64" s="2413" t="s">
        <v>2467</v>
      </c>
      <c r="G64" s="2413" t="s">
        <v>2468</v>
      </c>
      <c r="H64" s="2413" t="s">
        <v>24</v>
      </c>
      <c r="I64" s="2413" t="s">
        <v>593</v>
      </c>
    </row>
    <row customHeight="1" ht="11.25">
      <c r="A65" s="2413" t="s">
        <v>2199</v>
      </c>
      <c r="B65" s="2413" t="s">
        <v>14</v>
      </c>
      <c r="C65" s="2413" t="s">
        <v>2469</v>
      </c>
      <c r="D65" s="2413" t="s">
        <v>2470</v>
      </c>
      <c r="E65" s="2413" t="s">
        <v>2471</v>
      </c>
      <c r="F65" s="2413" t="s">
        <v>51</v>
      </c>
      <c r="G65" s="2413" t="s">
        <v>24</v>
      </c>
      <c r="H65" s="2413" t="s">
        <v>24</v>
      </c>
      <c r="I65" s="2413" t="s">
        <v>593</v>
      </c>
    </row>
    <row customHeight="1" ht="11.25">
      <c r="A66" s="2413" t="s">
        <v>2199</v>
      </c>
      <c r="B66" s="2413" t="s">
        <v>14</v>
      </c>
      <c r="C66" s="2413" t="s">
        <v>2472</v>
      </c>
      <c r="D66" s="2413" t="s">
        <v>2473</v>
      </c>
      <c r="E66" s="2413" t="s">
        <v>2474</v>
      </c>
      <c r="F66" s="2413" t="s">
        <v>2475</v>
      </c>
      <c r="G66" s="2413" t="s">
        <v>2476</v>
      </c>
      <c r="H66" s="2413" t="s">
        <v>24</v>
      </c>
      <c r="I66" s="2413" t="s">
        <v>593</v>
      </c>
    </row>
    <row customHeight="1" ht="11.25">
      <c r="A67" s="2413" t="s">
        <v>2199</v>
      </c>
      <c r="B67" s="2413" t="s">
        <v>14</v>
      </c>
      <c r="C67" s="2413" t="s">
        <v>24</v>
      </c>
      <c r="D67" s="2413" t="s">
        <v>2477</v>
      </c>
      <c r="E67" s="2413" t="s">
        <v>2478</v>
      </c>
      <c r="F67" s="2413" t="s">
        <v>2479</v>
      </c>
      <c r="G67" s="2413" t="s">
        <v>24</v>
      </c>
      <c r="H67" s="2413" t="s">
        <v>24</v>
      </c>
      <c r="I67" s="2413" t="s">
        <v>593</v>
      </c>
    </row>
    <row customHeight="1" ht="11.25">
      <c r="A68" s="2413" t="s">
        <v>2199</v>
      </c>
      <c r="B68" s="2413" t="s">
        <v>14</v>
      </c>
      <c r="C68" s="2413" t="s">
        <v>2480</v>
      </c>
      <c r="D68" s="2413" t="s">
        <v>2481</v>
      </c>
      <c r="E68" s="2413" t="s">
        <v>2482</v>
      </c>
      <c r="F68" s="2413" t="s">
        <v>2483</v>
      </c>
      <c r="G68" s="2413" t="s">
        <v>2484</v>
      </c>
      <c r="H68" s="2413" t="s">
        <v>24</v>
      </c>
      <c r="I68" s="2413" t="s">
        <v>593</v>
      </c>
    </row>
    <row customHeight="1" ht="11.25">
      <c r="A69" s="2413" t="s">
        <v>2199</v>
      </c>
      <c r="B69" s="2413" t="s">
        <v>14</v>
      </c>
      <c r="C69" s="2413" t="s">
        <v>2485</v>
      </c>
      <c r="D69" s="2413" t="s">
        <v>2486</v>
      </c>
      <c r="E69" s="2413" t="s">
        <v>2487</v>
      </c>
      <c r="F69" s="2413" t="s">
        <v>2488</v>
      </c>
      <c r="G69" s="2413" t="s">
        <v>24</v>
      </c>
      <c r="H69" s="2413" t="s">
        <v>24</v>
      </c>
      <c r="I69" s="2413" t="s">
        <v>593</v>
      </c>
    </row>
    <row customHeight="1" ht="11.25">
      <c r="A70" s="2413" t="s">
        <v>2199</v>
      </c>
      <c r="B70" s="2413" t="s">
        <v>14</v>
      </c>
      <c r="C70" s="2413" t="s">
        <v>2489</v>
      </c>
      <c r="D70" s="2413" t="s">
        <v>2490</v>
      </c>
      <c r="E70" s="2413" t="s">
        <v>2491</v>
      </c>
      <c r="F70" s="2413" t="s">
        <v>2492</v>
      </c>
      <c r="G70" s="2413" t="s">
        <v>2493</v>
      </c>
      <c r="H70" s="2413" t="s">
        <v>24</v>
      </c>
      <c r="I70" s="2413" t="s">
        <v>593</v>
      </c>
    </row>
    <row customHeight="1" ht="11.25">
      <c r="A71" s="2413" t="s">
        <v>2199</v>
      </c>
      <c r="B71" s="2413" t="s">
        <v>14</v>
      </c>
      <c r="C71" s="2413" t="s">
        <v>2494</v>
      </c>
      <c r="D71" s="2413" t="s">
        <v>2495</v>
      </c>
      <c r="E71" s="2413" t="s">
        <v>2496</v>
      </c>
      <c r="F71" s="2413" t="s">
        <v>2479</v>
      </c>
      <c r="G71" s="2413" t="s">
        <v>24</v>
      </c>
      <c r="H71" s="2413" t="s">
        <v>24</v>
      </c>
      <c r="I71" s="2413" t="s">
        <v>593</v>
      </c>
    </row>
    <row customHeight="1" ht="11.25">
      <c r="A72" s="2413" t="s">
        <v>2199</v>
      </c>
      <c r="B72" s="2413" t="s">
        <v>14</v>
      </c>
      <c r="C72" s="2413" t="s">
        <v>2497</v>
      </c>
      <c r="D72" s="2413" t="s">
        <v>2498</v>
      </c>
      <c r="E72" s="2413" t="s">
        <v>2499</v>
      </c>
      <c r="F72" s="2413" t="s">
        <v>2500</v>
      </c>
      <c r="G72" s="2413" t="s">
        <v>2319</v>
      </c>
      <c r="H72" s="2413" t="s">
        <v>24</v>
      </c>
      <c r="I72" s="2413" t="s">
        <v>593</v>
      </c>
    </row>
    <row customHeight="1" ht="11.25">
      <c r="A73" s="2413" t="s">
        <v>2199</v>
      </c>
      <c r="B73" s="2413" t="s">
        <v>14</v>
      </c>
      <c r="C73" s="2413" t="s">
        <v>2501</v>
      </c>
      <c r="D73" s="2413" t="s">
        <v>2502</v>
      </c>
      <c r="E73" s="2413" t="s">
        <v>2503</v>
      </c>
      <c r="F73" s="2413" t="s">
        <v>2504</v>
      </c>
      <c r="G73" s="2413" t="s">
        <v>2505</v>
      </c>
      <c r="H73" s="2413" t="s">
        <v>24</v>
      </c>
      <c r="I73" s="2413" t="s">
        <v>593</v>
      </c>
    </row>
    <row customHeight="1" ht="11.25">
      <c r="A74" s="2413" t="s">
        <v>2199</v>
      </c>
      <c r="B74" s="2413" t="s">
        <v>14</v>
      </c>
      <c r="C74" s="2413" t="s">
        <v>2506</v>
      </c>
      <c r="D74" s="2413" t="s">
        <v>2507</v>
      </c>
      <c r="E74" s="2413" t="s">
        <v>2508</v>
      </c>
      <c r="F74" s="2413" t="s">
        <v>2256</v>
      </c>
      <c r="G74" s="2413" t="s">
        <v>2509</v>
      </c>
      <c r="H74" s="2413" t="s">
        <v>24</v>
      </c>
      <c r="I74" s="2413" t="s">
        <v>593</v>
      </c>
    </row>
    <row customHeight="1" ht="11.25">
      <c r="A75" s="2413" t="s">
        <v>2199</v>
      </c>
      <c r="B75" s="2413" t="s">
        <v>14</v>
      </c>
      <c r="C75" s="2413" t="s">
        <v>2510</v>
      </c>
      <c r="D75" s="2413" t="s">
        <v>2511</v>
      </c>
      <c r="E75" s="2413" t="s">
        <v>2466</v>
      </c>
      <c r="F75" s="2413" t="s">
        <v>2512</v>
      </c>
      <c r="G75" s="2413" t="s">
        <v>2468</v>
      </c>
      <c r="H75" s="2413" t="s">
        <v>24</v>
      </c>
      <c r="I75" s="2413" t="s">
        <v>593</v>
      </c>
    </row>
    <row customHeight="1" ht="11.25">
      <c r="A76" s="2413" t="s">
        <v>2199</v>
      </c>
      <c r="B76" s="2413" t="s">
        <v>14</v>
      </c>
      <c r="C76" s="2413" t="s">
        <v>2236</v>
      </c>
      <c r="D76" s="2413" t="s">
        <v>2237</v>
      </c>
      <c r="E76" s="2413" t="s">
        <v>2238</v>
      </c>
      <c r="F76" s="2413" t="s">
        <v>2208</v>
      </c>
      <c r="G76" s="2413" t="s">
        <v>24</v>
      </c>
      <c r="H76" s="2413" t="s">
        <v>24</v>
      </c>
      <c r="I76" s="2413" t="s">
        <v>1007</v>
      </c>
    </row>
    <row customHeight="1" ht="11.25">
      <c r="A77" s="2413" t="s">
        <v>2199</v>
      </c>
      <c r="B77" s="2413" t="s">
        <v>14</v>
      </c>
      <c r="C77" s="2413" t="s">
        <v>2243</v>
      </c>
      <c r="D77" s="2413" t="s">
        <v>2244</v>
      </c>
      <c r="E77" s="2413" t="s">
        <v>2245</v>
      </c>
      <c r="F77" s="2413" t="s">
        <v>2246</v>
      </c>
      <c r="G77" s="2413" t="s">
        <v>2247</v>
      </c>
      <c r="H77" s="2413" t="s">
        <v>24</v>
      </c>
      <c r="I77" s="2413" t="s">
        <v>1007</v>
      </c>
    </row>
    <row customHeight="1" ht="11.25">
      <c r="A78" s="2413" t="s">
        <v>2199</v>
      </c>
      <c r="B78" s="2413" t="s">
        <v>14</v>
      </c>
      <c r="C78" s="2413" t="s">
        <v>2248</v>
      </c>
      <c r="D78" s="2413" t="s">
        <v>2249</v>
      </c>
      <c r="E78" s="2413" t="s">
        <v>2250</v>
      </c>
      <c r="F78" s="2413" t="s">
        <v>2251</v>
      </c>
      <c r="G78" s="2413" t="s">
        <v>2252</v>
      </c>
      <c r="H78" s="2413" t="s">
        <v>24</v>
      </c>
      <c r="I78" s="2413" t="s">
        <v>1007</v>
      </c>
    </row>
    <row customHeight="1" ht="11.25">
      <c r="A79" s="2413" t="s">
        <v>2199</v>
      </c>
      <c r="B79" s="2413" t="s">
        <v>14</v>
      </c>
      <c r="C79" s="2413" t="s">
        <v>2257</v>
      </c>
      <c r="D79" s="2413" t="s">
        <v>2258</v>
      </c>
      <c r="E79" s="2413" t="s">
        <v>2259</v>
      </c>
      <c r="F79" s="2413" t="s">
        <v>2260</v>
      </c>
      <c r="G79" s="2413" t="s">
        <v>2261</v>
      </c>
      <c r="H79" s="2413" t="s">
        <v>24</v>
      </c>
      <c r="I79" s="2413" t="s">
        <v>1007</v>
      </c>
    </row>
    <row customHeight="1" ht="11.25">
      <c r="A80" s="2413" t="s">
        <v>2199</v>
      </c>
      <c r="B80" s="2413" t="s">
        <v>14</v>
      </c>
      <c r="C80" s="2413" t="s">
        <v>2275</v>
      </c>
      <c r="D80" s="2413" t="s">
        <v>2276</v>
      </c>
      <c r="E80" s="2413" t="s">
        <v>2277</v>
      </c>
      <c r="F80" s="2413" t="s">
        <v>51</v>
      </c>
      <c r="G80" s="2413" t="s">
        <v>2278</v>
      </c>
      <c r="H80" s="2413" t="s">
        <v>24</v>
      </c>
      <c r="I80" s="2413" t="s">
        <v>1007</v>
      </c>
    </row>
    <row customHeight="1" ht="11.25">
      <c r="A81" s="2413" t="s">
        <v>2199</v>
      </c>
      <c r="B81" s="2413" t="s">
        <v>14</v>
      </c>
      <c r="C81" s="2413" t="s">
        <v>2279</v>
      </c>
      <c r="D81" s="2413" t="s">
        <v>2280</v>
      </c>
      <c r="E81" s="2413" t="s">
        <v>2281</v>
      </c>
      <c r="F81" s="2413" t="s">
        <v>51</v>
      </c>
      <c r="G81" s="2413" t="s">
        <v>2282</v>
      </c>
      <c r="H81" s="2413" t="s">
        <v>24</v>
      </c>
      <c r="I81" s="2413" t="s">
        <v>1007</v>
      </c>
    </row>
    <row customHeight="1" ht="11.25">
      <c r="A82" s="2413" t="s">
        <v>2199</v>
      </c>
      <c r="B82" s="2413" t="s">
        <v>14</v>
      </c>
      <c r="C82" s="2413" t="s">
        <v>2283</v>
      </c>
      <c r="D82" s="2413" t="s">
        <v>2284</v>
      </c>
      <c r="E82" s="2413" t="s">
        <v>2285</v>
      </c>
      <c r="F82" s="2413" t="s">
        <v>2286</v>
      </c>
      <c r="G82" s="2413" t="s">
        <v>2287</v>
      </c>
      <c r="H82" s="2413" t="s">
        <v>24</v>
      </c>
      <c r="I82" s="2413" t="s">
        <v>1007</v>
      </c>
    </row>
    <row customHeight="1" ht="11.25">
      <c r="A83" s="2413" t="s">
        <v>2199</v>
      </c>
      <c r="B83" s="2413" t="s">
        <v>14</v>
      </c>
      <c r="C83" s="2413" t="s">
        <v>2312</v>
      </c>
      <c r="D83" s="2413" t="s">
        <v>2313</v>
      </c>
      <c r="E83" s="2413" t="s">
        <v>2314</v>
      </c>
      <c r="F83" s="2413" t="s">
        <v>2217</v>
      </c>
      <c r="G83" s="2413" t="s">
        <v>2315</v>
      </c>
      <c r="H83" s="2413" t="s">
        <v>24</v>
      </c>
      <c r="I83" s="2413" t="s">
        <v>1007</v>
      </c>
    </row>
    <row customHeight="1" ht="11.25">
      <c r="A84" s="2413" t="s">
        <v>2199</v>
      </c>
      <c r="B84" s="2413" t="s">
        <v>14</v>
      </c>
      <c r="C84" s="2413" t="s">
        <v>2330</v>
      </c>
      <c r="D84" s="2413" t="s">
        <v>2331</v>
      </c>
      <c r="E84" s="2413" t="s">
        <v>2332</v>
      </c>
      <c r="F84" s="2413" t="s">
        <v>2333</v>
      </c>
      <c r="G84" s="2413" t="s">
        <v>2334</v>
      </c>
      <c r="H84" s="2413" t="s">
        <v>24</v>
      </c>
      <c r="I84" s="2413" t="s">
        <v>1007</v>
      </c>
    </row>
    <row customHeight="1" ht="11.25">
      <c r="A85" s="2413" t="s">
        <v>2199</v>
      </c>
      <c r="B85" s="2413" t="s">
        <v>14</v>
      </c>
      <c r="C85" s="2413" t="s">
        <v>2349</v>
      </c>
      <c r="D85" s="2413" t="s">
        <v>2350</v>
      </c>
      <c r="E85" s="2413" t="s">
        <v>2221</v>
      </c>
      <c r="F85" s="2413" t="s">
        <v>2351</v>
      </c>
      <c r="G85" s="2413" t="s">
        <v>2352</v>
      </c>
      <c r="H85" s="2413" t="s">
        <v>24</v>
      </c>
      <c r="I85" s="2413" t="s">
        <v>1007</v>
      </c>
    </row>
    <row customHeight="1" ht="11.25">
      <c r="A86" s="2413" t="s">
        <v>2199</v>
      </c>
      <c r="B86" s="2413" t="s">
        <v>14</v>
      </c>
      <c r="C86" s="2413" t="s">
        <v>2353</v>
      </c>
      <c r="D86" s="2413" t="s">
        <v>2354</v>
      </c>
      <c r="E86" s="2413" t="s">
        <v>2355</v>
      </c>
      <c r="F86" s="2413" t="s">
        <v>2217</v>
      </c>
      <c r="G86" s="2413" t="s">
        <v>2356</v>
      </c>
      <c r="H86" s="2413" t="s">
        <v>24</v>
      </c>
      <c r="I86" s="2413" t="s">
        <v>1007</v>
      </c>
    </row>
    <row customHeight="1" ht="11.25">
      <c r="A87" s="2413" t="s">
        <v>2199</v>
      </c>
      <c r="B87" s="2413" t="s">
        <v>14</v>
      </c>
      <c r="C87" s="2413" t="s">
        <v>2362</v>
      </c>
      <c r="D87" s="2413" t="s">
        <v>2363</v>
      </c>
      <c r="E87" s="2413" t="s">
        <v>2364</v>
      </c>
      <c r="F87" s="2413" t="s">
        <v>2230</v>
      </c>
      <c r="G87" s="2413" t="s">
        <v>24</v>
      </c>
      <c r="H87" s="2413" t="s">
        <v>24</v>
      </c>
      <c r="I87" s="2413" t="s">
        <v>1007</v>
      </c>
    </row>
    <row customHeight="1" ht="11.25">
      <c r="A88" s="2413" t="s">
        <v>2199</v>
      </c>
      <c r="B88" s="2413" t="s">
        <v>14</v>
      </c>
      <c r="C88" s="2413" t="s">
        <v>2370</v>
      </c>
      <c r="D88" s="2413" t="s">
        <v>2371</v>
      </c>
      <c r="E88" s="2413" t="s">
        <v>2372</v>
      </c>
      <c r="F88" s="2413" t="s">
        <v>2265</v>
      </c>
      <c r="G88" s="2413" t="s">
        <v>2373</v>
      </c>
      <c r="H88" s="2413" t="s">
        <v>24</v>
      </c>
      <c r="I88" s="2413" t="s">
        <v>1007</v>
      </c>
    </row>
    <row customHeight="1" ht="11.25">
      <c r="A89" s="2413" t="s">
        <v>2199</v>
      </c>
      <c r="B89" s="2413" t="s">
        <v>14</v>
      </c>
      <c r="C89" s="2413" t="s">
        <v>2379</v>
      </c>
      <c r="D89" s="2413" t="s">
        <v>2380</v>
      </c>
      <c r="E89" s="2413" t="s">
        <v>2381</v>
      </c>
      <c r="F89" s="2413" t="s">
        <v>2251</v>
      </c>
      <c r="G89" s="2413" t="s">
        <v>24</v>
      </c>
      <c r="H89" s="2413" t="s">
        <v>24</v>
      </c>
      <c r="I89" s="2413" t="s">
        <v>1007</v>
      </c>
    </row>
    <row customHeight="1" ht="11.25">
      <c r="A90" s="2413" t="s">
        <v>2199</v>
      </c>
      <c r="B90" s="2413" t="s">
        <v>14</v>
      </c>
      <c r="C90" s="2413" t="s">
        <v>2382</v>
      </c>
      <c r="D90" s="2413" t="s">
        <v>2383</v>
      </c>
      <c r="E90" s="2413" t="s">
        <v>2384</v>
      </c>
      <c r="F90" s="2413" t="s">
        <v>2217</v>
      </c>
      <c r="G90" s="2413" t="s">
        <v>24</v>
      </c>
      <c r="H90" s="2413" t="s">
        <v>24</v>
      </c>
      <c r="I90" s="2413" t="s">
        <v>1007</v>
      </c>
    </row>
    <row customHeight="1" ht="11.25">
      <c r="A91" s="2413" t="s">
        <v>2199</v>
      </c>
      <c r="B91" s="2413" t="s">
        <v>14</v>
      </c>
      <c r="C91" s="2413" t="s">
        <v>2389</v>
      </c>
      <c r="D91" s="2413" t="s">
        <v>2390</v>
      </c>
      <c r="E91" s="2413" t="s">
        <v>2391</v>
      </c>
      <c r="F91" s="2413" t="s">
        <v>2392</v>
      </c>
      <c r="G91" s="2413" t="s">
        <v>2393</v>
      </c>
      <c r="H91" s="2413" t="s">
        <v>24</v>
      </c>
      <c r="I91" s="2413" t="s">
        <v>1007</v>
      </c>
    </row>
    <row customHeight="1" ht="11.25">
      <c r="A92" s="2413" t="s">
        <v>2199</v>
      </c>
      <c r="B92" s="2413" t="s">
        <v>14</v>
      </c>
      <c r="C92" s="2413" t="s">
        <v>2394</v>
      </c>
      <c r="D92" s="2413" t="s">
        <v>2395</v>
      </c>
      <c r="E92" s="2413" t="s">
        <v>2396</v>
      </c>
      <c r="F92" s="2413" t="s">
        <v>2203</v>
      </c>
      <c r="G92" s="2413" t="s">
        <v>2397</v>
      </c>
      <c r="H92" s="2413" t="s">
        <v>24</v>
      </c>
      <c r="I92" s="2413" t="s">
        <v>1007</v>
      </c>
    </row>
    <row customHeight="1" ht="11.25">
      <c r="A93" s="2413" t="s">
        <v>2199</v>
      </c>
      <c r="B93" s="2413" t="s">
        <v>14</v>
      </c>
      <c r="C93" s="2413" t="s">
        <v>2405</v>
      </c>
      <c r="D93" s="2413" t="s">
        <v>2406</v>
      </c>
      <c r="E93" s="2413" t="s">
        <v>2407</v>
      </c>
      <c r="F93" s="2413" t="s">
        <v>2217</v>
      </c>
      <c r="G93" s="2413" t="s">
        <v>24</v>
      </c>
      <c r="H93" s="2413" t="s">
        <v>24</v>
      </c>
      <c r="I93" s="2413" t="s">
        <v>1007</v>
      </c>
    </row>
    <row customHeight="1" ht="11.25">
      <c r="A94" s="2413" t="s">
        <v>2199</v>
      </c>
      <c r="B94" s="2413" t="s">
        <v>14</v>
      </c>
      <c r="C94" s="2413" t="s">
        <v>2408</v>
      </c>
      <c r="D94" s="2413" t="s">
        <v>2409</v>
      </c>
      <c r="E94" s="2413" t="s">
        <v>2410</v>
      </c>
      <c r="F94" s="2413" t="s">
        <v>2246</v>
      </c>
      <c r="G94" s="2413" t="s">
        <v>2411</v>
      </c>
      <c r="H94" s="2413" t="s">
        <v>24</v>
      </c>
      <c r="I94" s="2413" t="s">
        <v>1007</v>
      </c>
    </row>
    <row customHeight="1" ht="11.25">
      <c r="A95" s="2413" t="s">
        <v>2199</v>
      </c>
      <c r="B95" s="2413" t="s">
        <v>14</v>
      </c>
      <c r="C95" s="2413" t="s">
        <v>2412</v>
      </c>
      <c r="D95" s="2413" t="s">
        <v>2413</v>
      </c>
      <c r="E95" s="2413" t="s">
        <v>2414</v>
      </c>
      <c r="F95" s="2413" t="s">
        <v>2208</v>
      </c>
      <c r="G95" s="2413" t="s">
        <v>2415</v>
      </c>
      <c r="H95" s="2413" t="s">
        <v>24</v>
      </c>
      <c r="I95" s="2413" t="s">
        <v>1007</v>
      </c>
    </row>
    <row customHeight="1" ht="11.25">
      <c r="A96" s="2413" t="s">
        <v>2199</v>
      </c>
      <c r="B96" s="2413" t="s">
        <v>14</v>
      </c>
      <c r="C96" s="2413" t="s">
        <v>2420</v>
      </c>
      <c r="D96" s="2413" t="s">
        <v>2421</v>
      </c>
      <c r="E96" s="2413" t="s">
        <v>2422</v>
      </c>
      <c r="F96" s="2413" t="s">
        <v>2423</v>
      </c>
      <c r="G96" s="2413" t="s">
        <v>2424</v>
      </c>
      <c r="H96" s="2413" t="s">
        <v>24</v>
      </c>
      <c r="I96" s="2413" t="s">
        <v>1007</v>
      </c>
    </row>
    <row customHeight="1" ht="11.25">
      <c r="A97" s="2413" t="s">
        <v>2199</v>
      </c>
      <c r="B97" s="2413" t="s">
        <v>14</v>
      </c>
      <c r="C97" s="2413" t="s">
        <v>2437</v>
      </c>
      <c r="D97" s="2413" t="s">
        <v>2438</v>
      </c>
      <c r="E97" s="2413" t="s">
        <v>2439</v>
      </c>
      <c r="F97" s="2413" t="s">
        <v>2230</v>
      </c>
      <c r="G97" s="2413" t="s">
        <v>2440</v>
      </c>
      <c r="H97" s="2413" t="s">
        <v>24</v>
      </c>
      <c r="I97" s="2413" t="s">
        <v>1007</v>
      </c>
    </row>
    <row customHeight="1" ht="11.25">
      <c r="A98" s="2413" t="s">
        <v>2199</v>
      </c>
      <c r="B98" s="2413" t="s">
        <v>14</v>
      </c>
      <c r="C98" s="2413" t="s">
        <v>2459</v>
      </c>
      <c r="D98" s="2413" t="s">
        <v>2460</v>
      </c>
      <c r="E98" s="2413" t="s">
        <v>2461</v>
      </c>
      <c r="F98" s="2413" t="s">
        <v>2462</v>
      </c>
      <c r="G98" s="2413" t="s">
        <v>2463</v>
      </c>
      <c r="H98" s="2413" t="s">
        <v>24</v>
      </c>
      <c r="I98" s="2413" t="s">
        <v>1007</v>
      </c>
    </row>
    <row customHeight="1" ht="11.25">
      <c r="A99" s="2413" t="s">
        <v>2199</v>
      </c>
      <c r="B99" s="2413" t="s">
        <v>14</v>
      </c>
      <c r="C99" s="2413" t="s">
        <v>2464</v>
      </c>
      <c r="D99" s="2413" t="s">
        <v>2465</v>
      </c>
      <c r="E99" s="2413" t="s">
        <v>2466</v>
      </c>
      <c r="F99" s="2413" t="s">
        <v>2467</v>
      </c>
      <c r="G99" s="2413" t="s">
        <v>2468</v>
      </c>
      <c r="H99" s="2413" t="s">
        <v>24</v>
      </c>
      <c r="I99" s="2413" t="s">
        <v>1007</v>
      </c>
    </row>
    <row customHeight="1" ht="11.25">
      <c r="A100" s="2413" t="s">
        <v>2199</v>
      </c>
      <c r="B100" s="2413" t="s">
        <v>14</v>
      </c>
      <c r="C100" s="2413" t="s">
        <v>24</v>
      </c>
      <c r="D100" s="2413" t="s">
        <v>2477</v>
      </c>
      <c r="E100" s="2413" t="s">
        <v>2478</v>
      </c>
      <c r="F100" s="2413" t="s">
        <v>2479</v>
      </c>
      <c r="G100" s="2413" t="s">
        <v>24</v>
      </c>
      <c r="H100" s="2413" t="s">
        <v>24</v>
      </c>
      <c r="I100" s="2413" t="s">
        <v>1007</v>
      </c>
    </row>
    <row customHeight="1" ht="11.25">
      <c r="A101" s="2413" t="s">
        <v>2199</v>
      </c>
      <c r="B101" s="2413" t="s">
        <v>14</v>
      </c>
      <c r="C101" s="2413" t="s">
        <v>2480</v>
      </c>
      <c r="D101" s="2413" t="s">
        <v>2481</v>
      </c>
      <c r="E101" s="2413" t="s">
        <v>2482</v>
      </c>
      <c r="F101" s="2413" t="s">
        <v>2483</v>
      </c>
      <c r="G101" s="2413" t="s">
        <v>2484</v>
      </c>
      <c r="H101" s="2413" t="s">
        <v>24</v>
      </c>
      <c r="I101" s="2413" t="s">
        <v>1007</v>
      </c>
    </row>
    <row customHeight="1" ht="11.25">
      <c r="A102" s="2413" t="s">
        <v>2199</v>
      </c>
      <c r="B102" s="2413" t="s">
        <v>14</v>
      </c>
      <c r="C102" s="2413" t="s">
        <v>2485</v>
      </c>
      <c r="D102" s="2413" t="s">
        <v>2486</v>
      </c>
      <c r="E102" s="2413" t="s">
        <v>2487</v>
      </c>
      <c r="F102" s="2413" t="s">
        <v>2488</v>
      </c>
      <c r="G102" s="2413" t="s">
        <v>24</v>
      </c>
      <c r="H102" s="2413" t="s">
        <v>24</v>
      </c>
      <c r="I102" s="2413" t="s">
        <v>1007</v>
      </c>
    </row>
    <row customHeight="1" ht="11.25">
      <c r="A103" s="2413" t="s">
        <v>2199</v>
      </c>
      <c r="B103" s="2413" t="s">
        <v>14</v>
      </c>
      <c r="C103" s="2413" t="s">
        <v>2489</v>
      </c>
      <c r="D103" s="2413" t="s">
        <v>2490</v>
      </c>
      <c r="E103" s="2413" t="s">
        <v>2491</v>
      </c>
      <c r="F103" s="2413" t="s">
        <v>2492</v>
      </c>
      <c r="G103" s="2413" t="s">
        <v>2493</v>
      </c>
      <c r="H103" s="2413" t="s">
        <v>24</v>
      </c>
      <c r="I103" s="2413" t="s">
        <v>1007</v>
      </c>
    </row>
    <row customHeight="1" ht="11.25">
      <c r="A104" s="2413" t="s">
        <v>2199</v>
      </c>
      <c r="B104" s="2413" t="s">
        <v>14</v>
      </c>
      <c r="C104" s="2413" t="s">
        <v>2494</v>
      </c>
      <c r="D104" s="2413" t="s">
        <v>2495</v>
      </c>
      <c r="E104" s="2413" t="s">
        <v>2496</v>
      </c>
      <c r="F104" s="2413" t="s">
        <v>2479</v>
      </c>
      <c r="G104" s="2413" t="s">
        <v>24</v>
      </c>
      <c r="H104" s="2413" t="s">
        <v>24</v>
      </c>
      <c r="I104" s="2413" t="s">
        <v>1007</v>
      </c>
    </row>
    <row customHeight="1" ht="11.25">
      <c r="A105" s="2413" t="s">
        <v>2199</v>
      </c>
      <c r="B105" s="2413" t="s">
        <v>14</v>
      </c>
      <c r="C105" s="2413" t="s">
        <v>2497</v>
      </c>
      <c r="D105" s="2413" t="s">
        <v>2498</v>
      </c>
      <c r="E105" s="2413" t="s">
        <v>2499</v>
      </c>
      <c r="F105" s="2413" t="s">
        <v>2500</v>
      </c>
      <c r="G105" s="2413" t="s">
        <v>2319</v>
      </c>
      <c r="H105" s="2413" t="s">
        <v>24</v>
      </c>
      <c r="I105" s="2413" t="s">
        <v>1007</v>
      </c>
    </row>
    <row customHeight="1" ht="11.25">
      <c r="A106" s="2413" t="s">
        <v>2199</v>
      </c>
      <c r="B106" s="2413" t="s">
        <v>14</v>
      </c>
      <c r="C106" s="2413" t="s">
        <v>2506</v>
      </c>
      <c r="D106" s="2413" t="s">
        <v>2507</v>
      </c>
      <c r="E106" s="2413" t="s">
        <v>2508</v>
      </c>
      <c r="F106" s="2413" t="s">
        <v>2256</v>
      </c>
      <c r="G106" s="2413" t="s">
        <v>2509</v>
      </c>
      <c r="H106" s="2413" t="s">
        <v>24</v>
      </c>
      <c r="I106" s="2413" t="s">
        <v>1007</v>
      </c>
    </row>
    <row customHeight="1" ht="11.25">
      <c r="A107" s="2413" t="s">
        <v>2199</v>
      </c>
      <c r="B107" s="2413" t="s">
        <v>14</v>
      </c>
      <c r="C107" s="2413" t="s">
        <v>2510</v>
      </c>
      <c r="D107" s="2413" t="s">
        <v>2511</v>
      </c>
      <c r="E107" s="2413" t="s">
        <v>2466</v>
      </c>
      <c r="F107" s="2413" t="s">
        <v>2512</v>
      </c>
      <c r="G107" s="2413" t="s">
        <v>2468</v>
      </c>
      <c r="H107" s="2413" t="s">
        <v>24</v>
      </c>
      <c r="I107" s="2413" t="s">
        <v>1007</v>
      </c>
    </row>
    <row customHeight="1" ht="11.25">
      <c r="A108" s="2413" t="s">
        <v>2199</v>
      </c>
      <c r="B108" s="2413" t="s">
        <v>14</v>
      </c>
      <c r="C108" s="2413" t="s">
        <v>2513</v>
      </c>
      <c r="D108" s="2413" t="s">
        <v>2514</v>
      </c>
      <c r="E108" s="2413" t="s">
        <v>2515</v>
      </c>
      <c r="F108" s="2413" t="s">
        <v>2208</v>
      </c>
      <c r="G108" s="2413" t="s">
        <v>2516</v>
      </c>
      <c r="H108" s="2413" t="s">
        <v>24</v>
      </c>
      <c r="I108" s="2413" t="s">
        <v>992</v>
      </c>
    </row>
    <row customHeight="1" ht="11.25">
      <c r="A109" s="2413" t="s">
        <v>2199</v>
      </c>
      <c r="B109" s="2413" t="s">
        <v>14</v>
      </c>
      <c r="C109" s="2413" t="s">
        <v>2517</v>
      </c>
      <c r="D109" s="2413" t="s">
        <v>2518</v>
      </c>
      <c r="E109" s="2413" t="s">
        <v>2519</v>
      </c>
      <c r="F109" s="2413" t="s">
        <v>51</v>
      </c>
      <c r="G109" s="2413" t="s">
        <v>2520</v>
      </c>
      <c r="H109" s="2413" t="s">
        <v>24</v>
      </c>
      <c r="I109" s="2413" t="s">
        <v>992</v>
      </c>
    </row>
    <row customHeight="1" ht="11.25">
      <c r="A110" s="2413" t="s">
        <v>2199</v>
      </c>
      <c r="B110" s="2413" t="s">
        <v>14</v>
      </c>
      <c r="C110" s="2413" t="s">
        <v>2210</v>
      </c>
      <c r="D110" s="2413" t="s">
        <v>2211</v>
      </c>
      <c r="E110" s="2413" t="s">
        <v>2212</v>
      </c>
      <c r="F110" s="2413" t="s">
        <v>2208</v>
      </c>
      <c r="G110" s="2413" t="s">
        <v>2213</v>
      </c>
      <c r="H110" s="2413" t="s">
        <v>24</v>
      </c>
      <c r="I110" s="2413" t="s">
        <v>992</v>
      </c>
    </row>
    <row customHeight="1" ht="11.25">
      <c r="A111" s="2413" t="s">
        <v>2199</v>
      </c>
      <c r="B111" s="2413" t="s">
        <v>14</v>
      </c>
      <c r="C111" s="2413" t="s">
        <v>2521</v>
      </c>
      <c r="D111" s="2413" t="s">
        <v>2522</v>
      </c>
      <c r="E111" s="2413" t="s">
        <v>2523</v>
      </c>
      <c r="F111" s="2413" t="s">
        <v>2479</v>
      </c>
      <c r="G111" s="2413" t="s">
        <v>2524</v>
      </c>
      <c r="H111" s="2413" t="s">
        <v>24</v>
      </c>
      <c r="I111" s="2413" t="s">
        <v>992</v>
      </c>
    </row>
    <row customHeight="1" ht="11.25">
      <c r="A112" s="2413" t="s">
        <v>2199</v>
      </c>
      <c r="B112" s="2413" t="s">
        <v>14</v>
      </c>
      <c r="C112" s="2413" t="s">
        <v>2262</v>
      </c>
      <c r="D112" s="2413" t="s">
        <v>2263</v>
      </c>
      <c r="E112" s="2413" t="s">
        <v>2264</v>
      </c>
      <c r="F112" s="2413" t="s">
        <v>2265</v>
      </c>
      <c r="G112" s="2413" t="s">
        <v>2266</v>
      </c>
      <c r="H112" s="2413" t="s">
        <v>24</v>
      </c>
      <c r="I112" s="2413" t="s">
        <v>992</v>
      </c>
    </row>
    <row customHeight="1" ht="11.25">
      <c r="A113" s="2413" t="s">
        <v>2199</v>
      </c>
      <c r="B113" s="2413" t="s">
        <v>14</v>
      </c>
      <c r="C113" s="2413" t="s">
        <v>2525</v>
      </c>
      <c r="D113" s="2413" t="s">
        <v>2526</v>
      </c>
      <c r="E113" s="2413" t="s">
        <v>2527</v>
      </c>
      <c r="F113" s="2413" t="s">
        <v>2479</v>
      </c>
      <c r="G113" s="2413" t="s">
        <v>2528</v>
      </c>
      <c r="H113" s="2413" t="s">
        <v>24</v>
      </c>
      <c r="I113" s="2413" t="s">
        <v>992</v>
      </c>
    </row>
    <row customHeight="1" ht="11.25">
      <c r="A114" s="2413" t="s">
        <v>2199</v>
      </c>
      <c r="B114" s="2413" t="s">
        <v>14</v>
      </c>
      <c r="C114" s="2413" t="s">
        <v>2529</v>
      </c>
      <c r="D114" s="2413" t="s">
        <v>2530</v>
      </c>
      <c r="E114" s="2413" t="s">
        <v>2531</v>
      </c>
      <c r="F114" s="2413" t="s">
        <v>2532</v>
      </c>
      <c r="G114" s="2413" t="s">
        <v>2533</v>
      </c>
      <c r="H114" s="2413" t="s">
        <v>24</v>
      </c>
      <c r="I114" s="2413" t="s">
        <v>992</v>
      </c>
    </row>
    <row customHeight="1" ht="11.25">
      <c r="A115" s="2413" t="s">
        <v>2199</v>
      </c>
      <c r="B115" s="2413" t="s">
        <v>14</v>
      </c>
      <c r="C115" s="2413" t="s">
        <v>2534</v>
      </c>
      <c r="D115" s="2413" t="s">
        <v>2535</v>
      </c>
      <c r="E115" s="2413" t="s">
        <v>2536</v>
      </c>
      <c r="F115" s="2413" t="s">
        <v>2537</v>
      </c>
      <c r="G115" s="2413" t="s">
        <v>2538</v>
      </c>
      <c r="H115" s="2413" t="s">
        <v>24</v>
      </c>
      <c r="I115" s="2413" t="s">
        <v>992</v>
      </c>
    </row>
    <row customHeight="1" ht="11.25">
      <c r="A116" s="2413" t="s">
        <v>2199</v>
      </c>
      <c r="B116" s="2413" t="s">
        <v>14</v>
      </c>
      <c r="C116" s="2413" t="s">
        <v>2539</v>
      </c>
      <c r="D116" s="2413" t="s">
        <v>2540</v>
      </c>
      <c r="E116" s="2413" t="s">
        <v>2541</v>
      </c>
      <c r="F116" s="2413" t="s">
        <v>2537</v>
      </c>
      <c r="G116" s="2413" t="s">
        <v>2542</v>
      </c>
      <c r="H116" s="2413" t="s">
        <v>24</v>
      </c>
      <c r="I116" s="2413" t="s">
        <v>992</v>
      </c>
    </row>
    <row customHeight="1" ht="11.25">
      <c r="A117" s="2413" t="s">
        <v>2199</v>
      </c>
      <c r="B117" s="2413" t="s">
        <v>14</v>
      </c>
      <c r="C117" s="2413" t="s">
        <v>2543</v>
      </c>
      <c r="D117" s="2413" t="s">
        <v>2544</v>
      </c>
      <c r="E117" s="2413" t="s">
        <v>2545</v>
      </c>
      <c r="F117" s="2413" t="s">
        <v>2532</v>
      </c>
      <c r="G117" s="2413" t="s">
        <v>2546</v>
      </c>
      <c r="H117" s="2413" t="s">
        <v>24</v>
      </c>
      <c r="I117" s="2413" t="s">
        <v>992</v>
      </c>
    </row>
    <row customHeight="1" ht="11.25">
      <c r="A118" s="2413" t="s">
        <v>2199</v>
      </c>
      <c r="B118" s="2413" t="s">
        <v>14</v>
      </c>
      <c r="C118" s="2413" t="s">
        <v>2547</v>
      </c>
      <c r="D118" s="2413" t="s">
        <v>2548</v>
      </c>
      <c r="E118" s="2413" t="s">
        <v>2549</v>
      </c>
      <c r="F118" s="2413" t="s">
        <v>2448</v>
      </c>
      <c r="G118" s="2413" t="s">
        <v>2550</v>
      </c>
      <c r="H118" s="2413" t="s">
        <v>24</v>
      </c>
      <c r="I118" s="2413" t="s">
        <v>992</v>
      </c>
    </row>
    <row customHeight="1" ht="11.25">
      <c r="A119" s="2413" t="s">
        <v>2199</v>
      </c>
      <c r="B119" s="2413" t="s">
        <v>14</v>
      </c>
      <c r="C119" s="2413" t="s">
        <v>2279</v>
      </c>
      <c r="D119" s="2413" t="s">
        <v>2280</v>
      </c>
      <c r="E119" s="2413" t="s">
        <v>2281</v>
      </c>
      <c r="F119" s="2413" t="s">
        <v>51</v>
      </c>
      <c r="G119" s="2413" t="s">
        <v>2282</v>
      </c>
      <c r="H119" s="2413" t="s">
        <v>24</v>
      </c>
      <c r="I119" s="2413" t="s">
        <v>992</v>
      </c>
    </row>
    <row customHeight="1" ht="11.25">
      <c r="A120" s="2413" t="s">
        <v>2199</v>
      </c>
      <c r="B120" s="2413" t="s">
        <v>14</v>
      </c>
      <c r="C120" s="2413" t="s">
        <v>2551</v>
      </c>
      <c r="D120" s="2413" t="s">
        <v>2552</v>
      </c>
      <c r="E120" s="2413" t="s">
        <v>2553</v>
      </c>
      <c r="F120" s="2413" t="s">
        <v>2265</v>
      </c>
      <c r="G120" s="2413" t="s">
        <v>2554</v>
      </c>
      <c r="H120" s="2413" t="s">
        <v>24</v>
      </c>
      <c r="I120" s="2413" t="s">
        <v>992</v>
      </c>
    </row>
    <row customHeight="1" ht="11.25">
      <c r="A121" s="2413" t="s">
        <v>2199</v>
      </c>
      <c r="B121" s="2413" t="s">
        <v>14</v>
      </c>
      <c r="C121" s="2413" t="s">
        <v>2555</v>
      </c>
      <c r="D121" s="2413" t="s">
        <v>2556</v>
      </c>
      <c r="E121" s="2413" t="s">
        <v>2557</v>
      </c>
      <c r="F121" s="2413" t="s">
        <v>2392</v>
      </c>
      <c r="G121" s="2413" t="s">
        <v>2558</v>
      </c>
      <c r="H121" s="2413" t="s">
        <v>2559</v>
      </c>
      <c r="I121" s="2413" t="s">
        <v>992</v>
      </c>
    </row>
    <row customHeight="1" ht="11.25">
      <c r="A122" s="2413" t="s">
        <v>2199</v>
      </c>
      <c r="B122" s="2413" t="s">
        <v>14</v>
      </c>
      <c r="C122" s="2413" t="s">
        <v>2560</v>
      </c>
      <c r="D122" s="2413" t="s">
        <v>2561</v>
      </c>
      <c r="E122" s="2413" t="s">
        <v>2562</v>
      </c>
      <c r="F122" s="2413" t="s">
        <v>421</v>
      </c>
      <c r="G122" s="2413" t="s">
        <v>2563</v>
      </c>
      <c r="H122" s="2413" t="s">
        <v>24</v>
      </c>
      <c r="I122" s="2413" t="s">
        <v>992</v>
      </c>
    </row>
    <row customHeight="1" ht="11.25">
      <c r="A123" s="2413" t="s">
        <v>2199</v>
      </c>
      <c r="B123" s="2413" t="s">
        <v>14</v>
      </c>
      <c r="C123" s="2413" t="s">
        <v>2564</v>
      </c>
      <c r="D123" s="2413" t="s">
        <v>2565</v>
      </c>
      <c r="E123" s="2413" t="s">
        <v>2566</v>
      </c>
      <c r="F123" s="2413" t="s">
        <v>2567</v>
      </c>
      <c r="G123" s="2413" t="s">
        <v>2568</v>
      </c>
      <c r="H123" s="2413" t="s">
        <v>24</v>
      </c>
      <c r="I123" s="2413" t="s">
        <v>992</v>
      </c>
    </row>
    <row customHeight="1" ht="11.25">
      <c r="A124" s="2413" t="s">
        <v>2199</v>
      </c>
      <c r="B124" s="2413" t="s">
        <v>14</v>
      </c>
      <c r="C124" s="2413" t="s">
        <v>2569</v>
      </c>
      <c r="D124" s="2413" t="s">
        <v>2570</v>
      </c>
      <c r="E124" s="2413" t="s">
        <v>2571</v>
      </c>
      <c r="F124" s="2413" t="s">
        <v>2572</v>
      </c>
      <c r="G124" s="2413" t="s">
        <v>2573</v>
      </c>
      <c r="H124" s="2413" t="s">
        <v>24</v>
      </c>
      <c r="I124" s="2413" t="s">
        <v>992</v>
      </c>
    </row>
    <row customHeight="1" ht="11.25">
      <c r="A125" s="2413" t="s">
        <v>2199</v>
      </c>
      <c r="B125" s="2413" t="s">
        <v>14</v>
      </c>
      <c r="C125" s="2413" t="s">
        <v>2574</v>
      </c>
      <c r="D125" s="2413" t="s">
        <v>2575</v>
      </c>
      <c r="E125" s="2413" t="s">
        <v>2576</v>
      </c>
      <c r="F125" s="2413" t="s">
        <v>2572</v>
      </c>
      <c r="G125" s="2413" t="s">
        <v>2577</v>
      </c>
      <c r="H125" s="2413" t="s">
        <v>24</v>
      </c>
      <c r="I125" s="2413" t="s">
        <v>992</v>
      </c>
    </row>
    <row customHeight="1" ht="11.25">
      <c r="A126" s="2413" t="s">
        <v>2199</v>
      </c>
      <c r="B126" s="2413" t="s">
        <v>14</v>
      </c>
      <c r="C126" s="2413" t="s">
        <v>2578</v>
      </c>
      <c r="D126" s="2413" t="s">
        <v>2579</v>
      </c>
      <c r="E126" s="2413" t="s">
        <v>2580</v>
      </c>
      <c r="F126" s="2413" t="s">
        <v>2581</v>
      </c>
      <c r="G126" s="2413" t="s">
        <v>2582</v>
      </c>
      <c r="H126" s="2413" t="s">
        <v>24</v>
      </c>
      <c r="I126" s="2413" t="s">
        <v>992</v>
      </c>
    </row>
    <row customHeight="1" ht="11.25">
      <c r="A127" s="2413" t="s">
        <v>2199</v>
      </c>
      <c r="B127" s="2413" t="s">
        <v>14</v>
      </c>
      <c r="C127" s="2413" t="s">
        <v>2583</v>
      </c>
      <c r="D127" s="2413" t="s">
        <v>2584</v>
      </c>
      <c r="E127" s="2413" t="s">
        <v>2585</v>
      </c>
      <c r="F127" s="2413" t="s">
        <v>2581</v>
      </c>
      <c r="G127" s="2413" t="s">
        <v>2586</v>
      </c>
      <c r="H127" s="2413" t="s">
        <v>24</v>
      </c>
      <c r="I127" s="2413" t="s">
        <v>992</v>
      </c>
    </row>
    <row customHeight="1" ht="11.25">
      <c r="A128" s="2413" t="s">
        <v>2199</v>
      </c>
      <c r="B128" s="2413" t="s">
        <v>14</v>
      </c>
      <c r="C128" s="2413" t="s">
        <v>2587</v>
      </c>
      <c r="D128" s="2413" t="s">
        <v>46</v>
      </c>
      <c r="E128" s="2413" t="s">
        <v>49</v>
      </c>
      <c r="F128" s="2413" t="s">
        <v>51</v>
      </c>
      <c r="G128" s="2413" t="s">
        <v>2588</v>
      </c>
      <c r="H128" s="2413" t="s">
        <v>24</v>
      </c>
      <c r="I128" s="2413" t="s">
        <v>992</v>
      </c>
    </row>
    <row customHeight="1" ht="11.25">
      <c r="A129" s="2413" t="s">
        <v>2199</v>
      </c>
      <c r="B129" s="2413" t="s">
        <v>14</v>
      </c>
      <c r="C129" s="2413" t="s">
        <v>2589</v>
      </c>
      <c r="D129" s="2413" t="s">
        <v>2590</v>
      </c>
      <c r="E129" s="2413" t="s">
        <v>2591</v>
      </c>
      <c r="F129" s="2413" t="s">
        <v>2328</v>
      </c>
      <c r="G129" s="2413" t="s">
        <v>2592</v>
      </c>
      <c r="H129" s="2413" t="s">
        <v>24</v>
      </c>
      <c r="I129" s="2413" t="s">
        <v>992</v>
      </c>
    </row>
    <row customHeight="1" ht="11.25">
      <c r="A130" s="2413" t="s">
        <v>2199</v>
      </c>
      <c r="B130" s="2413" t="s">
        <v>14</v>
      </c>
      <c r="C130" s="2413" t="s">
        <v>2593</v>
      </c>
      <c r="D130" s="2413" t="s">
        <v>2594</v>
      </c>
      <c r="E130" s="2413" t="s">
        <v>2595</v>
      </c>
      <c r="F130" s="2413" t="s">
        <v>2532</v>
      </c>
      <c r="G130" s="2413" t="s">
        <v>2596</v>
      </c>
      <c r="H130" s="2413" t="s">
        <v>24</v>
      </c>
      <c r="I130" s="2413" t="s">
        <v>992</v>
      </c>
    </row>
    <row customHeight="1" ht="11.25">
      <c r="A131" s="2413" t="s">
        <v>2199</v>
      </c>
      <c r="B131" s="2413" t="s">
        <v>14</v>
      </c>
      <c r="C131" s="2413" t="s">
        <v>2597</v>
      </c>
      <c r="D131" s="2413" t="s">
        <v>2598</v>
      </c>
      <c r="E131" s="2413" t="s">
        <v>2599</v>
      </c>
      <c r="F131" s="2413" t="s">
        <v>2581</v>
      </c>
      <c r="G131" s="2413" t="s">
        <v>2600</v>
      </c>
      <c r="H131" s="2413" t="s">
        <v>24</v>
      </c>
      <c r="I131" s="2413" t="s">
        <v>992</v>
      </c>
    </row>
    <row customHeight="1" ht="11.25">
      <c r="A132" s="2413" t="s">
        <v>2199</v>
      </c>
      <c r="B132" s="2413" t="s">
        <v>14</v>
      </c>
      <c r="C132" s="2413" t="s">
        <v>2325</v>
      </c>
      <c r="D132" s="2413" t="s">
        <v>2326</v>
      </c>
      <c r="E132" s="2413" t="s">
        <v>2327</v>
      </c>
      <c r="F132" s="2413" t="s">
        <v>2328</v>
      </c>
      <c r="G132" s="2413" t="s">
        <v>2329</v>
      </c>
      <c r="H132" s="2413" t="s">
        <v>24</v>
      </c>
      <c r="I132" s="2413" t="s">
        <v>992</v>
      </c>
    </row>
    <row customHeight="1" ht="11.25">
      <c r="A133" s="2413" t="s">
        <v>2199</v>
      </c>
      <c r="B133" s="2413" t="s">
        <v>14</v>
      </c>
      <c r="C133" s="2413" t="s">
        <v>2601</v>
      </c>
      <c r="D133" s="2413" t="s">
        <v>2602</v>
      </c>
      <c r="E133" s="2413" t="s">
        <v>2603</v>
      </c>
      <c r="F133" s="2413" t="s">
        <v>2537</v>
      </c>
      <c r="G133" s="2413" t="s">
        <v>2604</v>
      </c>
      <c r="H133" s="2413" t="s">
        <v>24</v>
      </c>
      <c r="I133" s="2413" t="s">
        <v>992</v>
      </c>
    </row>
    <row customHeight="1" ht="11.25">
      <c r="A134" s="2413" t="s">
        <v>2199</v>
      </c>
      <c r="B134" s="2413" t="s">
        <v>14</v>
      </c>
      <c r="C134" s="2413" t="s">
        <v>2605</v>
      </c>
      <c r="D134" s="2413" t="s">
        <v>2606</v>
      </c>
      <c r="E134" s="2413" t="s">
        <v>2607</v>
      </c>
      <c r="F134" s="2413" t="s">
        <v>2608</v>
      </c>
      <c r="G134" s="2413" t="s">
        <v>2609</v>
      </c>
      <c r="H134" s="2413" t="s">
        <v>24</v>
      </c>
      <c r="I134" s="2413" t="s">
        <v>992</v>
      </c>
    </row>
    <row customHeight="1" ht="11.25">
      <c r="A135" s="2413" t="s">
        <v>2199</v>
      </c>
      <c r="B135" s="2413" t="s">
        <v>14</v>
      </c>
      <c r="C135" s="2413" t="s">
        <v>2610</v>
      </c>
      <c r="D135" s="2413" t="s">
        <v>2606</v>
      </c>
      <c r="E135" s="2413" t="s">
        <v>2611</v>
      </c>
      <c r="F135" s="2413" t="s">
        <v>2532</v>
      </c>
      <c r="G135" s="2413" t="s">
        <v>2612</v>
      </c>
      <c r="H135" s="2413" t="s">
        <v>24</v>
      </c>
      <c r="I135" s="2413" t="s">
        <v>992</v>
      </c>
    </row>
    <row customHeight="1" ht="11.25">
      <c r="A136" s="2413" t="s">
        <v>2199</v>
      </c>
      <c r="B136" s="2413" t="s">
        <v>14</v>
      </c>
      <c r="C136" s="2413" t="s">
        <v>2613</v>
      </c>
      <c r="D136" s="2413" t="s">
        <v>2614</v>
      </c>
      <c r="E136" s="2413" t="s">
        <v>2615</v>
      </c>
      <c r="F136" s="2413" t="s">
        <v>2581</v>
      </c>
      <c r="G136" s="2413" t="s">
        <v>2616</v>
      </c>
      <c r="H136" s="2413" t="s">
        <v>24</v>
      </c>
      <c r="I136" s="2413" t="s">
        <v>992</v>
      </c>
    </row>
    <row customHeight="1" ht="11.25">
      <c r="A137" s="2413" t="s">
        <v>2199</v>
      </c>
      <c r="B137" s="2413" t="s">
        <v>14</v>
      </c>
      <c r="C137" s="2413" t="s">
        <v>2617</v>
      </c>
      <c r="D137" s="2413" t="s">
        <v>2618</v>
      </c>
      <c r="E137" s="2413" t="s">
        <v>2619</v>
      </c>
      <c r="F137" s="2413" t="s">
        <v>2532</v>
      </c>
      <c r="G137" s="2413" t="s">
        <v>2620</v>
      </c>
      <c r="H137" s="2413" t="s">
        <v>24</v>
      </c>
      <c r="I137" s="2413" t="s">
        <v>992</v>
      </c>
    </row>
    <row customHeight="1" ht="11.25">
      <c r="A138" s="2413" t="s">
        <v>2199</v>
      </c>
      <c r="B138" s="2413" t="s">
        <v>14</v>
      </c>
      <c r="C138" s="2413" t="s">
        <v>2621</v>
      </c>
      <c r="D138" s="2413" t="s">
        <v>2622</v>
      </c>
      <c r="E138" s="2413" t="s">
        <v>2623</v>
      </c>
      <c r="F138" s="2413" t="s">
        <v>2230</v>
      </c>
      <c r="G138" s="2413" t="s">
        <v>2624</v>
      </c>
      <c r="H138" s="2413" t="s">
        <v>24</v>
      </c>
      <c r="I138" s="2413" t="s">
        <v>992</v>
      </c>
    </row>
    <row customHeight="1" ht="11.25">
      <c r="A139" s="2413" t="s">
        <v>2199</v>
      </c>
      <c r="B139" s="2413" t="s">
        <v>14</v>
      </c>
      <c r="C139" s="2413" t="s">
        <v>2625</v>
      </c>
      <c r="D139" s="2413" t="s">
        <v>2626</v>
      </c>
      <c r="E139" s="2413" t="s">
        <v>2627</v>
      </c>
      <c r="F139" s="2413" t="s">
        <v>2265</v>
      </c>
      <c r="G139" s="2413" t="s">
        <v>2628</v>
      </c>
      <c r="H139" s="2413" t="s">
        <v>24</v>
      </c>
      <c r="I139" s="2413" t="s">
        <v>992</v>
      </c>
    </row>
    <row customHeight="1" ht="11.25">
      <c r="A140" s="2413" t="s">
        <v>2199</v>
      </c>
      <c r="B140" s="2413" t="s">
        <v>14</v>
      </c>
      <c r="C140" s="2413" t="s">
        <v>2629</v>
      </c>
      <c r="D140" s="2413" t="s">
        <v>2630</v>
      </c>
      <c r="E140" s="2413" t="s">
        <v>2631</v>
      </c>
      <c r="F140" s="2413" t="s">
        <v>2203</v>
      </c>
      <c r="G140" s="2413" t="s">
        <v>2632</v>
      </c>
      <c r="H140" s="2413" t="s">
        <v>24</v>
      </c>
      <c r="I140" s="2413" t="s">
        <v>992</v>
      </c>
    </row>
    <row customHeight="1" ht="11.25">
      <c r="A141" s="2413" t="s">
        <v>2199</v>
      </c>
      <c r="B141" s="2413" t="s">
        <v>14</v>
      </c>
      <c r="C141" s="2413" t="s">
        <v>2633</v>
      </c>
      <c r="D141" s="2413" t="s">
        <v>2634</v>
      </c>
      <c r="E141" s="2413" t="s">
        <v>2635</v>
      </c>
      <c r="F141" s="2413" t="s">
        <v>2608</v>
      </c>
      <c r="G141" s="2413" t="s">
        <v>2636</v>
      </c>
      <c r="H141" s="2413" t="s">
        <v>24</v>
      </c>
      <c r="I141" s="2413" t="s">
        <v>992</v>
      </c>
    </row>
    <row customHeight="1" ht="11.25">
      <c r="A142" s="2413" t="s">
        <v>2199</v>
      </c>
      <c r="B142" s="2413" t="s">
        <v>14</v>
      </c>
      <c r="C142" s="2413" t="s">
        <v>2637</v>
      </c>
      <c r="D142" s="2413" t="s">
        <v>2638</v>
      </c>
      <c r="E142" s="2413" t="s">
        <v>2639</v>
      </c>
      <c r="F142" s="2413" t="s">
        <v>2532</v>
      </c>
      <c r="G142" s="2413" t="s">
        <v>2640</v>
      </c>
      <c r="H142" s="2413" t="s">
        <v>24</v>
      </c>
      <c r="I142" s="2413" t="s">
        <v>992</v>
      </c>
    </row>
    <row customHeight="1" ht="11.25">
      <c r="A143" s="2413" t="s">
        <v>2199</v>
      </c>
      <c r="B143" s="2413" t="s">
        <v>14</v>
      </c>
      <c r="C143" s="2413" t="s">
        <v>2641</v>
      </c>
      <c r="D143" s="2413" t="s">
        <v>2642</v>
      </c>
      <c r="E143" s="2413" t="s">
        <v>2643</v>
      </c>
      <c r="F143" s="2413" t="s">
        <v>2644</v>
      </c>
      <c r="G143" s="2413" t="s">
        <v>2645</v>
      </c>
      <c r="H143" s="2413" t="s">
        <v>24</v>
      </c>
      <c r="I143" s="2413" t="s">
        <v>992</v>
      </c>
    </row>
    <row customHeight="1" ht="11.25">
      <c r="A144" s="2413" t="s">
        <v>2199</v>
      </c>
      <c r="B144" s="2413" t="s">
        <v>14</v>
      </c>
      <c r="C144" s="2413" t="s">
        <v>2345</v>
      </c>
      <c r="D144" s="2413" t="s">
        <v>2346</v>
      </c>
      <c r="E144" s="2413" t="s">
        <v>2347</v>
      </c>
      <c r="F144" s="2413" t="s">
        <v>2230</v>
      </c>
      <c r="G144" s="2413" t="s">
        <v>2348</v>
      </c>
      <c r="H144" s="2413" t="s">
        <v>24</v>
      </c>
      <c r="I144" s="2413" t="s">
        <v>992</v>
      </c>
    </row>
    <row customHeight="1" ht="11.25">
      <c r="A145" s="2413" t="s">
        <v>2199</v>
      </c>
      <c r="B145" s="2413" t="s">
        <v>14</v>
      </c>
      <c r="C145" s="2413" t="s">
        <v>2646</v>
      </c>
      <c r="D145" s="2413" t="s">
        <v>2647</v>
      </c>
      <c r="E145" s="2413" t="s">
        <v>2648</v>
      </c>
      <c r="F145" s="2413" t="s">
        <v>2203</v>
      </c>
      <c r="G145" s="2413" t="s">
        <v>2649</v>
      </c>
      <c r="H145" s="2413" t="s">
        <v>24</v>
      </c>
      <c r="I145" s="2413" t="s">
        <v>992</v>
      </c>
    </row>
    <row customHeight="1" ht="11.25">
      <c r="A146" s="2413" t="s">
        <v>2199</v>
      </c>
      <c r="B146" s="2413" t="s">
        <v>14</v>
      </c>
      <c r="C146" s="2413" t="s">
        <v>2650</v>
      </c>
      <c r="D146" s="2413" t="s">
        <v>2651</v>
      </c>
      <c r="E146" s="2413" t="s">
        <v>2652</v>
      </c>
      <c r="F146" s="2413" t="s">
        <v>2572</v>
      </c>
      <c r="G146" s="2413" t="s">
        <v>2653</v>
      </c>
      <c r="H146" s="2413" t="s">
        <v>24</v>
      </c>
      <c r="I146" s="2413" t="s">
        <v>992</v>
      </c>
    </row>
    <row customHeight="1" ht="11.25">
      <c r="A147" s="2413" t="s">
        <v>2199</v>
      </c>
      <c r="B147" s="2413" t="s">
        <v>14</v>
      </c>
      <c r="C147" s="2413" t="s">
        <v>2654</v>
      </c>
      <c r="D147" s="2413" t="s">
        <v>2655</v>
      </c>
      <c r="E147" s="2413" t="s">
        <v>2656</v>
      </c>
      <c r="F147" s="2413" t="s">
        <v>2265</v>
      </c>
      <c r="G147" s="2413" t="s">
        <v>2657</v>
      </c>
      <c r="H147" s="2413" t="s">
        <v>24</v>
      </c>
      <c r="I147" s="2413" t="s">
        <v>992</v>
      </c>
    </row>
    <row customHeight="1" ht="11.25">
      <c r="A148" s="2413" t="s">
        <v>2199</v>
      </c>
      <c r="B148" s="2413" t="s">
        <v>14</v>
      </c>
      <c r="C148" s="2413" t="s">
        <v>2658</v>
      </c>
      <c r="D148" s="2413" t="s">
        <v>2659</v>
      </c>
      <c r="E148" s="2413" t="s">
        <v>2660</v>
      </c>
      <c r="F148" s="2413" t="s">
        <v>2567</v>
      </c>
      <c r="G148" s="2413" t="s">
        <v>2661</v>
      </c>
      <c r="H148" s="2413" t="s">
        <v>24</v>
      </c>
      <c r="I148" s="2413" t="s">
        <v>992</v>
      </c>
    </row>
    <row customHeight="1" ht="11.25">
      <c r="A149" s="2413" t="s">
        <v>2199</v>
      </c>
      <c r="B149" s="2413" t="s">
        <v>14</v>
      </c>
      <c r="C149" s="2413" t="s">
        <v>2662</v>
      </c>
      <c r="D149" s="2413" t="s">
        <v>2663</v>
      </c>
      <c r="E149" s="2413" t="s">
        <v>2664</v>
      </c>
      <c r="F149" s="2413" t="s">
        <v>2644</v>
      </c>
      <c r="G149" s="2413" t="s">
        <v>24</v>
      </c>
      <c r="H149" s="2413" t="s">
        <v>24</v>
      </c>
      <c r="I149" s="2413" t="s">
        <v>992</v>
      </c>
    </row>
    <row customHeight="1" ht="11.25">
      <c r="A150" s="2413" t="s">
        <v>2199</v>
      </c>
      <c r="B150" s="2413" t="s">
        <v>14</v>
      </c>
      <c r="C150" s="2413" t="s">
        <v>2665</v>
      </c>
      <c r="D150" s="2413" t="s">
        <v>2666</v>
      </c>
      <c r="E150" s="2413" t="s">
        <v>2667</v>
      </c>
      <c r="F150" s="2413" t="s">
        <v>2265</v>
      </c>
      <c r="G150" s="2413" t="s">
        <v>2657</v>
      </c>
      <c r="H150" s="2413" t="s">
        <v>24</v>
      </c>
      <c r="I150" s="2413" t="s">
        <v>992</v>
      </c>
    </row>
    <row customHeight="1" ht="11.25">
      <c r="A151" s="2413" t="s">
        <v>2199</v>
      </c>
      <c r="B151" s="2413" t="s">
        <v>14</v>
      </c>
      <c r="C151" s="2413" t="s">
        <v>2370</v>
      </c>
      <c r="D151" s="2413" t="s">
        <v>2371</v>
      </c>
      <c r="E151" s="2413" t="s">
        <v>2372</v>
      </c>
      <c r="F151" s="2413" t="s">
        <v>2265</v>
      </c>
      <c r="G151" s="2413" t="s">
        <v>2373</v>
      </c>
      <c r="H151" s="2413" t="s">
        <v>24</v>
      </c>
      <c r="I151" s="2413" t="s">
        <v>992</v>
      </c>
    </row>
    <row customHeight="1" ht="11.25">
      <c r="A152" s="2413" t="s">
        <v>2199</v>
      </c>
      <c r="B152" s="2413" t="s">
        <v>14</v>
      </c>
      <c r="C152" s="2413" t="s">
        <v>2668</v>
      </c>
      <c r="D152" s="2413" t="s">
        <v>2669</v>
      </c>
      <c r="E152" s="2413" t="s">
        <v>2670</v>
      </c>
      <c r="F152" s="2413" t="s">
        <v>2671</v>
      </c>
      <c r="G152" s="2413" t="s">
        <v>2672</v>
      </c>
      <c r="H152" s="2413" t="s">
        <v>24</v>
      </c>
      <c r="I152" s="2413" t="s">
        <v>992</v>
      </c>
    </row>
    <row customHeight="1" ht="11.25">
      <c r="A153" s="2413" t="s">
        <v>2199</v>
      </c>
      <c r="B153" s="2413" t="s">
        <v>14</v>
      </c>
      <c r="C153" s="2413" t="s">
        <v>2673</v>
      </c>
      <c r="D153" s="2413" t="s">
        <v>2674</v>
      </c>
      <c r="E153" s="2413" t="s">
        <v>2675</v>
      </c>
      <c r="F153" s="2413" t="s">
        <v>2608</v>
      </c>
      <c r="G153" s="2413" t="s">
        <v>2676</v>
      </c>
      <c r="H153" s="2413" t="s">
        <v>24</v>
      </c>
      <c r="I153" s="2413" t="s">
        <v>992</v>
      </c>
    </row>
    <row customHeight="1" ht="11.25">
      <c r="A154" s="2413" t="s">
        <v>2199</v>
      </c>
      <c r="B154" s="2413" t="s">
        <v>14</v>
      </c>
      <c r="C154" s="2413" t="s">
        <v>2677</v>
      </c>
      <c r="D154" s="2413" t="s">
        <v>2678</v>
      </c>
      <c r="E154" s="2413" t="s">
        <v>2679</v>
      </c>
      <c r="F154" s="2413" t="s">
        <v>2392</v>
      </c>
      <c r="G154" s="2413" t="s">
        <v>2680</v>
      </c>
      <c r="H154" s="2413" t="s">
        <v>24</v>
      </c>
      <c r="I154" s="2413" t="s">
        <v>992</v>
      </c>
    </row>
    <row customHeight="1" ht="11.25">
      <c r="A155" s="2413" t="s">
        <v>2199</v>
      </c>
      <c r="B155" s="2413" t="s">
        <v>14</v>
      </c>
      <c r="C155" s="2413" t="s">
        <v>2681</v>
      </c>
      <c r="D155" s="2413" t="s">
        <v>2682</v>
      </c>
      <c r="E155" s="2413" t="s">
        <v>2683</v>
      </c>
      <c r="F155" s="2413" t="s">
        <v>2392</v>
      </c>
      <c r="G155" s="2413" t="s">
        <v>2684</v>
      </c>
      <c r="H155" s="2413" t="s">
        <v>24</v>
      </c>
      <c r="I155" s="2413" t="s">
        <v>992</v>
      </c>
    </row>
    <row customHeight="1" ht="11.25">
      <c r="A156" s="2413" t="s">
        <v>2199</v>
      </c>
      <c r="B156" s="2413" t="s">
        <v>14</v>
      </c>
      <c r="C156" s="2413" t="s">
        <v>2685</v>
      </c>
      <c r="D156" s="2413" t="s">
        <v>2686</v>
      </c>
      <c r="E156" s="2413" t="s">
        <v>2687</v>
      </c>
      <c r="F156" s="2413" t="s">
        <v>51</v>
      </c>
      <c r="G156" s="2413" t="s">
        <v>2404</v>
      </c>
      <c r="H156" s="2413" t="s">
        <v>24</v>
      </c>
      <c r="I156" s="2413" t="s">
        <v>992</v>
      </c>
    </row>
    <row customHeight="1" ht="11.25">
      <c r="A157" s="2413" t="s">
        <v>2199</v>
      </c>
      <c r="B157" s="2413" t="s">
        <v>14</v>
      </c>
      <c r="C157" s="2413" t="s">
        <v>2688</v>
      </c>
      <c r="D157" s="2413" t="s">
        <v>2689</v>
      </c>
      <c r="E157" s="2413" t="s">
        <v>2690</v>
      </c>
      <c r="F157" s="2413" t="s">
        <v>2567</v>
      </c>
      <c r="G157" s="2413" t="s">
        <v>2691</v>
      </c>
      <c r="H157" s="2413" t="s">
        <v>24</v>
      </c>
      <c r="I157" s="2413" t="s">
        <v>992</v>
      </c>
    </row>
    <row customHeight="1" ht="11.25">
      <c r="A158" s="2413" t="s">
        <v>2199</v>
      </c>
      <c r="B158" s="2413" t="s">
        <v>14</v>
      </c>
      <c r="C158" s="2413" t="s">
        <v>2692</v>
      </c>
      <c r="D158" s="2413" t="s">
        <v>2693</v>
      </c>
      <c r="E158" s="2413" t="s">
        <v>2694</v>
      </c>
      <c r="F158" s="2413" t="s">
        <v>2251</v>
      </c>
      <c r="G158" s="2413" t="s">
        <v>2695</v>
      </c>
      <c r="H158" s="2413" t="s">
        <v>24</v>
      </c>
      <c r="I158" s="2413" t="s">
        <v>992</v>
      </c>
    </row>
    <row customHeight="1" ht="11.25">
      <c r="A159" s="2413" t="s">
        <v>2199</v>
      </c>
      <c r="B159" s="2413" t="s">
        <v>14</v>
      </c>
      <c r="C159" s="2413" t="s">
        <v>2459</v>
      </c>
      <c r="D159" s="2413" t="s">
        <v>2460</v>
      </c>
      <c r="E159" s="2413" t="s">
        <v>2461</v>
      </c>
      <c r="F159" s="2413" t="s">
        <v>2462</v>
      </c>
      <c r="G159" s="2413" t="s">
        <v>2463</v>
      </c>
      <c r="H159" s="2413" t="s">
        <v>24</v>
      </c>
      <c r="I159" s="2413" t="s">
        <v>992</v>
      </c>
    </row>
    <row customHeight="1" ht="11.25">
      <c r="A160" s="2413" t="s">
        <v>2199</v>
      </c>
      <c r="B160" s="2413" t="s">
        <v>14</v>
      </c>
      <c r="C160" s="2413" t="s">
        <v>24</v>
      </c>
      <c r="D160" s="2413" t="s">
        <v>2477</v>
      </c>
      <c r="E160" s="2413" t="s">
        <v>2478</v>
      </c>
      <c r="F160" s="2413" t="s">
        <v>2479</v>
      </c>
      <c r="G160" s="2413" t="s">
        <v>24</v>
      </c>
      <c r="H160" s="2413" t="s">
        <v>24</v>
      </c>
      <c r="I160" s="2413" t="s">
        <v>992</v>
      </c>
    </row>
    <row customHeight="1" ht="11.25">
      <c r="A161" s="2413" t="s">
        <v>2199</v>
      </c>
      <c r="B161" s="2413" t="s">
        <v>14</v>
      </c>
      <c r="C161" s="2413" t="s">
        <v>2696</v>
      </c>
      <c r="D161" s="2413" t="s">
        <v>2697</v>
      </c>
      <c r="E161" s="2413" t="s">
        <v>2698</v>
      </c>
      <c r="F161" s="2413" t="s">
        <v>2265</v>
      </c>
      <c r="G161" s="2413" t="s">
        <v>2699</v>
      </c>
      <c r="H161" s="2413" t="s">
        <v>24</v>
      </c>
      <c r="I161" s="2413" t="s">
        <v>992</v>
      </c>
    </row>
    <row customHeight="1" ht="11.25">
      <c r="A162" s="2413" t="s">
        <v>2199</v>
      </c>
      <c r="B162" s="2413" t="s">
        <v>14</v>
      </c>
      <c r="C162" s="2413" t="s">
        <v>2700</v>
      </c>
      <c r="D162" s="2413" t="s">
        <v>2701</v>
      </c>
      <c r="E162" s="2413" t="s">
        <v>2702</v>
      </c>
      <c r="F162" s="2413" t="s">
        <v>2572</v>
      </c>
      <c r="G162" s="2413" t="s">
        <v>2703</v>
      </c>
      <c r="H162" s="2413" t="s">
        <v>24</v>
      </c>
      <c r="I162" s="2413" t="s">
        <v>992</v>
      </c>
    </row>
    <row customHeight="1" ht="11.25">
      <c r="A163" s="2413" t="s">
        <v>2199</v>
      </c>
      <c r="B163" s="2413" t="s">
        <v>14</v>
      </c>
      <c r="C163" s="2413" t="s">
        <v>2704</v>
      </c>
      <c r="D163" s="2413" t="s">
        <v>2705</v>
      </c>
      <c r="E163" s="2413" t="s">
        <v>2706</v>
      </c>
      <c r="F163" s="2413" t="s">
        <v>2537</v>
      </c>
      <c r="G163" s="2413" t="s">
        <v>2707</v>
      </c>
      <c r="H163" s="2413" t="s">
        <v>24</v>
      </c>
      <c r="I163" s="2413" t="s">
        <v>992</v>
      </c>
    </row>
    <row customHeight="1" ht="11.25">
      <c r="A164" s="2413" t="s">
        <v>2199</v>
      </c>
      <c r="B164" s="2413" t="s">
        <v>14</v>
      </c>
      <c r="C164" s="2413" t="s">
        <v>2708</v>
      </c>
      <c r="D164" s="2413" t="s">
        <v>2709</v>
      </c>
      <c r="E164" s="2413" t="s">
        <v>2710</v>
      </c>
      <c r="F164" s="2413" t="s">
        <v>2572</v>
      </c>
      <c r="G164" s="2413" t="s">
        <v>2711</v>
      </c>
      <c r="H164" s="2413" t="s">
        <v>24</v>
      </c>
      <c r="I164" s="2413" t="s">
        <v>992</v>
      </c>
    </row>
    <row customHeight="1" ht="11.25">
      <c r="A165" s="2413" t="s">
        <v>2199</v>
      </c>
      <c r="B165" s="2413" t="s">
        <v>14</v>
      </c>
      <c r="C165" s="2413" t="s">
        <v>2485</v>
      </c>
      <c r="D165" s="2413" t="s">
        <v>2486</v>
      </c>
      <c r="E165" s="2413" t="s">
        <v>2487</v>
      </c>
      <c r="F165" s="2413" t="s">
        <v>2488</v>
      </c>
      <c r="G165" s="2413" t="s">
        <v>24</v>
      </c>
      <c r="H165" s="2413" t="s">
        <v>24</v>
      </c>
      <c r="I165" s="2413" t="s">
        <v>992</v>
      </c>
    </row>
    <row customHeight="1" ht="11.25">
      <c r="A166" s="2413" t="s">
        <v>2199</v>
      </c>
      <c r="B166" s="2413" t="s">
        <v>14</v>
      </c>
      <c r="C166" s="2413" t="s">
        <v>2489</v>
      </c>
      <c r="D166" s="2413" t="s">
        <v>2490</v>
      </c>
      <c r="E166" s="2413" t="s">
        <v>2491</v>
      </c>
      <c r="F166" s="2413" t="s">
        <v>2492</v>
      </c>
      <c r="G166" s="2413" t="s">
        <v>2493</v>
      </c>
      <c r="H166" s="2413" t="s">
        <v>24</v>
      </c>
      <c r="I166" s="2413" t="s">
        <v>992</v>
      </c>
    </row>
    <row customHeight="1" ht="11.25">
      <c r="A167" s="2413" t="s">
        <v>2199</v>
      </c>
      <c r="B167" s="2413" t="s">
        <v>14</v>
      </c>
      <c r="C167" s="2413" t="s">
        <v>2497</v>
      </c>
      <c r="D167" s="2413" t="s">
        <v>2498</v>
      </c>
      <c r="E167" s="2413" t="s">
        <v>2499</v>
      </c>
      <c r="F167" s="2413" t="s">
        <v>2500</v>
      </c>
      <c r="G167" s="2413" t="s">
        <v>2319</v>
      </c>
      <c r="H167" s="2413" t="s">
        <v>24</v>
      </c>
      <c r="I167" s="2413" t="s">
        <v>992</v>
      </c>
    </row>
    <row customHeight="1" ht="11.25">
      <c r="A168" s="2413" t="s">
        <v>2199</v>
      </c>
      <c r="B168" s="2413" t="s">
        <v>14</v>
      </c>
      <c r="C168" s="2413" t="s">
        <v>2712</v>
      </c>
      <c r="D168" s="2413" t="s">
        <v>2713</v>
      </c>
      <c r="E168" s="2413" t="s">
        <v>2714</v>
      </c>
      <c r="F168" s="2413" t="s">
        <v>2567</v>
      </c>
      <c r="G168" s="2413" t="s">
        <v>2715</v>
      </c>
      <c r="H168" s="2413" t="s">
        <v>24</v>
      </c>
      <c r="I168" s="2413" t="s">
        <v>992</v>
      </c>
    </row>
    <row customHeight="1" ht="11.25">
      <c r="A169" s="2413" t="s">
        <v>2199</v>
      </c>
      <c r="B169" s="2413" t="s">
        <v>14</v>
      </c>
      <c r="C169" s="2413" t="s">
        <v>2501</v>
      </c>
      <c r="D169" s="2413" t="s">
        <v>2502</v>
      </c>
      <c r="E169" s="2413" t="s">
        <v>2503</v>
      </c>
      <c r="F169" s="2413" t="s">
        <v>2504</v>
      </c>
      <c r="G169" s="2413" t="s">
        <v>2505</v>
      </c>
      <c r="H169" s="2413" t="s">
        <v>24</v>
      </c>
      <c r="I169" s="2413" t="s">
        <v>992</v>
      </c>
    </row>
    <row customHeight="1" ht="11.25">
      <c r="A170" s="2413" t="s">
        <v>2199</v>
      </c>
      <c r="B170" s="2413" t="s">
        <v>14</v>
      </c>
      <c r="C170" s="2413" t="s">
        <v>2513</v>
      </c>
      <c r="D170" s="2413" t="s">
        <v>2514</v>
      </c>
      <c r="E170" s="2413" t="s">
        <v>2515</v>
      </c>
      <c r="F170" s="2413" t="s">
        <v>2208</v>
      </c>
      <c r="G170" s="2413" t="s">
        <v>2516</v>
      </c>
      <c r="H170" s="2413" t="s">
        <v>24</v>
      </c>
      <c r="I170" s="2413" t="s">
        <v>595</v>
      </c>
    </row>
    <row customHeight="1" ht="11.25">
      <c r="A171" s="2413" t="s">
        <v>2199</v>
      </c>
      <c r="B171" s="2413" t="s">
        <v>14</v>
      </c>
      <c r="C171" s="2413" t="s">
        <v>2210</v>
      </c>
      <c r="D171" s="2413" t="s">
        <v>2211</v>
      </c>
      <c r="E171" s="2413" t="s">
        <v>2212</v>
      </c>
      <c r="F171" s="2413" t="s">
        <v>2208</v>
      </c>
      <c r="G171" s="2413" t="s">
        <v>2213</v>
      </c>
      <c r="H171" s="2413" t="s">
        <v>24</v>
      </c>
      <c r="I171" s="2413" t="s">
        <v>595</v>
      </c>
    </row>
    <row customHeight="1" ht="11.25">
      <c r="A172" s="2413" t="s">
        <v>2199</v>
      </c>
      <c r="B172" s="2413" t="s">
        <v>14</v>
      </c>
      <c r="C172" s="2413" t="s">
        <v>2262</v>
      </c>
      <c r="D172" s="2413" t="s">
        <v>2263</v>
      </c>
      <c r="E172" s="2413" t="s">
        <v>2264</v>
      </c>
      <c r="F172" s="2413" t="s">
        <v>2265</v>
      </c>
      <c r="G172" s="2413" t="s">
        <v>2266</v>
      </c>
      <c r="H172" s="2413" t="s">
        <v>24</v>
      </c>
      <c r="I172" s="2413" t="s">
        <v>595</v>
      </c>
    </row>
    <row customHeight="1" ht="11.25">
      <c r="A173" s="2413" t="s">
        <v>2199</v>
      </c>
      <c r="B173" s="2413" t="s">
        <v>14</v>
      </c>
      <c r="C173" s="2413" t="s">
        <v>2539</v>
      </c>
      <c r="D173" s="2413" t="s">
        <v>2540</v>
      </c>
      <c r="E173" s="2413" t="s">
        <v>2541</v>
      </c>
      <c r="F173" s="2413" t="s">
        <v>2537</v>
      </c>
      <c r="G173" s="2413" t="s">
        <v>2542</v>
      </c>
      <c r="H173" s="2413" t="s">
        <v>24</v>
      </c>
      <c r="I173" s="2413" t="s">
        <v>595</v>
      </c>
    </row>
    <row customHeight="1" ht="11.25">
      <c r="A174" s="2413" t="s">
        <v>2199</v>
      </c>
      <c r="B174" s="2413" t="s">
        <v>14</v>
      </c>
      <c r="C174" s="2413" t="s">
        <v>2547</v>
      </c>
      <c r="D174" s="2413" t="s">
        <v>2548</v>
      </c>
      <c r="E174" s="2413" t="s">
        <v>2549</v>
      </c>
      <c r="F174" s="2413" t="s">
        <v>2448</v>
      </c>
      <c r="G174" s="2413" t="s">
        <v>2550</v>
      </c>
      <c r="H174" s="2413" t="s">
        <v>24</v>
      </c>
      <c r="I174" s="2413" t="s">
        <v>595</v>
      </c>
    </row>
    <row customHeight="1" ht="11.25">
      <c r="A175" s="2413" t="s">
        <v>2199</v>
      </c>
      <c r="B175" s="2413" t="s">
        <v>14</v>
      </c>
      <c r="C175" s="2413" t="s">
        <v>2279</v>
      </c>
      <c r="D175" s="2413" t="s">
        <v>2280</v>
      </c>
      <c r="E175" s="2413" t="s">
        <v>2281</v>
      </c>
      <c r="F175" s="2413" t="s">
        <v>51</v>
      </c>
      <c r="G175" s="2413" t="s">
        <v>2282</v>
      </c>
      <c r="H175" s="2413" t="s">
        <v>24</v>
      </c>
      <c r="I175" s="2413" t="s">
        <v>595</v>
      </c>
    </row>
    <row customHeight="1" ht="11.25">
      <c r="A176" s="2413" t="s">
        <v>2199</v>
      </c>
      <c r="B176" s="2413" t="s">
        <v>14</v>
      </c>
      <c r="C176" s="2413" t="s">
        <v>2716</v>
      </c>
      <c r="D176" s="2413" t="s">
        <v>2717</v>
      </c>
      <c r="E176" s="2413" t="s">
        <v>2718</v>
      </c>
      <c r="F176" s="2413" t="s">
        <v>51</v>
      </c>
      <c r="G176" s="2413" t="s">
        <v>2719</v>
      </c>
      <c r="H176" s="2413" t="s">
        <v>24</v>
      </c>
      <c r="I176" s="2413" t="s">
        <v>595</v>
      </c>
    </row>
    <row customHeight="1" ht="11.25">
      <c r="A177" s="2413" t="s">
        <v>2199</v>
      </c>
      <c r="B177" s="2413" t="s">
        <v>14</v>
      </c>
      <c r="C177" s="2413" t="s">
        <v>2555</v>
      </c>
      <c r="D177" s="2413" t="s">
        <v>2556</v>
      </c>
      <c r="E177" s="2413" t="s">
        <v>2557</v>
      </c>
      <c r="F177" s="2413" t="s">
        <v>2392</v>
      </c>
      <c r="G177" s="2413" t="s">
        <v>2558</v>
      </c>
      <c r="H177" s="2413" t="s">
        <v>2559</v>
      </c>
      <c r="I177" s="2413" t="s">
        <v>595</v>
      </c>
    </row>
    <row customHeight="1" ht="11.25">
      <c r="A178" s="2413" t="s">
        <v>2199</v>
      </c>
      <c r="B178" s="2413" t="s">
        <v>14</v>
      </c>
      <c r="C178" s="2413" t="s">
        <v>2587</v>
      </c>
      <c r="D178" s="2413" t="s">
        <v>46</v>
      </c>
      <c r="E178" s="2413" t="s">
        <v>49</v>
      </c>
      <c r="F178" s="2413" t="s">
        <v>51</v>
      </c>
      <c r="G178" s="2413" t="s">
        <v>2588</v>
      </c>
      <c r="H178" s="2413" t="s">
        <v>24</v>
      </c>
      <c r="I178" s="2413" t="s">
        <v>595</v>
      </c>
    </row>
    <row customHeight="1" ht="11.25">
      <c r="A179" s="2413" t="s">
        <v>2199</v>
      </c>
      <c r="B179" s="2413" t="s">
        <v>14</v>
      </c>
      <c r="C179" s="2413" t="s">
        <v>2720</v>
      </c>
      <c r="D179" s="2413" t="s">
        <v>2721</v>
      </c>
      <c r="E179" s="2413" t="s">
        <v>2722</v>
      </c>
      <c r="F179" s="2413" t="s">
        <v>2328</v>
      </c>
      <c r="G179" s="2413" t="s">
        <v>2723</v>
      </c>
      <c r="H179" s="2413" t="s">
        <v>24</v>
      </c>
      <c r="I179" s="2413" t="s">
        <v>595</v>
      </c>
    </row>
    <row customHeight="1" ht="11.25">
      <c r="A180" s="2413" t="s">
        <v>2199</v>
      </c>
      <c r="B180" s="2413" t="s">
        <v>14</v>
      </c>
      <c r="C180" s="2413" t="s">
        <v>2345</v>
      </c>
      <c r="D180" s="2413" t="s">
        <v>2346</v>
      </c>
      <c r="E180" s="2413" t="s">
        <v>2347</v>
      </c>
      <c r="F180" s="2413" t="s">
        <v>2230</v>
      </c>
      <c r="G180" s="2413" t="s">
        <v>2348</v>
      </c>
      <c r="H180" s="2413" t="s">
        <v>24</v>
      </c>
      <c r="I180" s="2413" t="s">
        <v>595</v>
      </c>
    </row>
    <row customHeight="1" ht="11.25">
      <c r="A181" s="2413" t="s">
        <v>2199</v>
      </c>
      <c r="B181" s="2413" t="s">
        <v>14</v>
      </c>
      <c r="C181" s="2413" t="s">
        <v>2724</v>
      </c>
      <c r="D181" s="2413" t="s">
        <v>2725</v>
      </c>
      <c r="E181" s="2413" t="s">
        <v>2726</v>
      </c>
      <c r="F181" s="2413" t="s">
        <v>2727</v>
      </c>
      <c r="G181" s="2413" t="s">
        <v>24</v>
      </c>
      <c r="H181" s="2413" t="s">
        <v>24</v>
      </c>
      <c r="I181" s="2413" t="s">
        <v>595</v>
      </c>
    </row>
    <row customHeight="1" ht="11.25">
      <c r="A182" s="2413" t="s">
        <v>2199</v>
      </c>
      <c r="B182" s="2413" t="s">
        <v>14</v>
      </c>
      <c r="C182" s="2413" t="s">
        <v>2665</v>
      </c>
      <c r="D182" s="2413" t="s">
        <v>2666</v>
      </c>
      <c r="E182" s="2413" t="s">
        <v>2667</v>
      </c>
      <c r="F182" s="2413" t="s">
        <v>2265</v>
      </c>
      <c r="G182" s="2413" t="s">
        <v>2657</v>
      </c>
      <c r="H182" s="2413" t="s">
        <v>24</v>
      </c>
      <c r="I182" s="2413" t="s">
        <v>595</v>
      </c>
    </row>
    <row customHeight="1" ht="11.25">
      <c r="A183" s="2413" t="s">
        <v>2199</v>
      </c>
      <c r="B183" s="2413" t="s">
        <v>14</v>
      </c>
      <c r="C183" s="2413" t="s">
        <v>2370</v>
      </c>
      <c r="D183" s="2413" t="s">
        <v>2371</v>
      </c>
      <c r="E183" s="2413" t="s">
        <v>2372</v>
      </c>
      <c r="F183" s="2413" t="s">
        <v>2265</v>
      </c>
      <c r="G183" s="2413" t="s">
        <v>2373</v>
      </c>
      <c r="H183" s="2413" t="s">
        <v>24</v>
      </c>
      <c r="I183" s="2413" t="s">
        <v>595</v>
      </c>
    </row>
    <row customHeight="1" ht="11.25">
      <c r="A184" s="2413" t="s">
        <v>2199</v>
      </c>
      <c r="B184" s="2413" t="s">
        <v>14</v>
      </c>
      <c r="C184" s="2413" t="s">
        <v>2668</v>
      </c>
      <c r="D184" s="2413" t="s">
        <v>2669</v>
      </c>
      <c r="E184" s="2413" t="s">
        <v>2670</v>
      </c>
      <c r="F184" s="2413" t="s">
        <v>2671</v>
      </c>
      <c r="G184" s="2413" t="s">
        <v>2672</v>
      </c>
      <c r="H184" s="2413" t="s">
        <v>24</v>
      </c>
      <c r="I184" s="2413" t="s">
        <v>595</v>
      </c>
    </row>
    <row customHeight="1" ht="11.25">
      <c r="A185" s="2413" t="s">
        <v>2199</v>
      </c>
      <c r="B185" s="2413" t="s">
        <v>14</v>
      </c>
      <c r="C185" s="2413" t="s">
        <v>2374</v>
      </c>
      <c r="D185" s="2413" t="s">
        <v>2375</v>
      </c>
      <c r="E185" s="2413" t="s">
        <v>2376</v>
      </c>
      <c r="F185" s="2413" t="s">
        <v>2377</v>
      </c>
      <c r="G185" s="2413" t="s">
        <v>2378</v>
      </c>
      <c r="H185" s="2413" t="s">
        <v>24</v>
      </c>
      <c r="I185" s="2413" t="s">
        <v>595</v>
      </c>
    </row>
    <row customHeight="1" ht="11.25">
      <c r="A186" s="2413" t="s">
        <v>2199</v>
      </c>
      <c r="B186" s="2413" t="s">
        <v>14</v>
      </c>
      <c r="C186" s="2413" t="s">
        <v>2681</v>
      </c>
      <c r="D186" s="2413" t="s">
        <v>2682</v>
      </c>
      <c r="E186" s="2413" t="s">
        <v>2683</v>
      </c>
      <c r="F186" s="2413" t="s">
        <v>2392</v>
      </c>
      <c r="G186" s="2413" t="s">
        <v>2684</v>
      </c>
      <c r="H186" s="2413" t="s">
        <v>24</v>
      </c>
      <c r="I186" s="2413" t="s">
        <v>595</v>
      </c>
    </row>
    <row customHeight="1" ht="11.25">
      <c r="A187" s="2413" t="s">
        <v>2199</v>
      </c>
      <c r="B187" s="2413" t="s">
        <v>14</v>
      </c>
      <c r="C187" s="2413" t="s">
        <v>2685</v>
      </c>
      <c r="D187" s="2413" t="s">
        <v>2686</v>
      </c>
      <c r="E187" s="2413" t="s">
        <v>2687</v>
      </c>
      <c r="F187" s="2413" t="s">
        <v>51</v>
      </c>
      <c r="G187" s="2413" t="s">
        <v>2404</v>
      </c>
      <c r="H187" s="2413" t="s">
        <v>24</v>
      </c>
      <c r="I187" s="2413" t="s">
        <v>595</v>
      </c>
    </row>
    <row customHeight="1" ht="11.25">
      <c r="A188" s="2413" t="s">
        <v>2199</v>
      </c>
      <c r="B188" s="2413" t="s">
        <v>14</v>
      </c>
      <c r="C188" s="2413" t="s">
        <v>2728</v>
      </c>
      <c r="D188" s="2413" t="s">
        <v>2729</v>
      </c>
      <c r="E188" s="2413" t="s">
        <v>2730</v>
      </c>
      <c r="F188" s="2413" t="s">
        <v>2203</v>
      </c>
      <c r="G188" s="2413" t="s">
        <v>2731</v>
      </c>
      <c r="H188" s="2413" t="s">
        <v>24</v>
      </c>
      <c r="I188" s="2413" t="s">
        <v>595</v>
      </c>
    </row>
    <row customHeight="1" ht="11.25">
      <c r="A189" s="2413" t="s">
        <v>2199</v>
      </c>
      <c r="B189" s="2413" t="s">
        <v>14</v>
      </c>
      <c r="C189" s="2413" t="s">
        <v>2732</v>
      </c>
      <c r="D189" s="2413" t="s">
        <v>2733</v>
      </c>
      <c r="E189" s="2413" t="s">
        <v>2734</v>
      </c>
      <c r="F189" s="2413" t="s">
        <v>2448</v>
      </c>
      <c r="G189" s="2413" t="s">
        <v>2735</v>
      </c>
      <c r="H189" s="2413" t="s">
        <v>24</v>
      </c>
      <c r="I189" s="2413" t="s">
        <v>595</v>
      </c>
    </row>
    <row customHeight="1" ht="11.25">
      <c r="A190" s="2413" t="s">
        <v>2199</v>
      </c>
      <c r="B190" s="2413" t="s">
        <v>14</v>
      </c>
      <c r="C190" s="2413" t="s">
        <v>2736</v>
      </c>
      <c r="D190" s="2413" t="s">
        <v>2737</v>
      </c>
      <c r="E190" s="2413" t="s">
        <v>2738</v>
      </c>
      <c r="F190" s="2413" t="s">
        <v>2739</v>
      </c>
      <c r="G190" s="2413" t="s">
        <v>2740</v>
      </c>
      <c r="H190" s="2413" t="s">
        <v>24</v>
      </c>
      <c r="I190" s="2413" t="s">
        <v>595</v>
      </c>
    </row>
    <row customHeight="1" ht="11.25">
      <c r="A191" s="2413" t="s">
        <v>2199</v>
      </c>
      <c r="B191" s="2413" t="s">
        <v>14</v>
      </c>
      <c r="C191" s="2413" t="s">
        <v>2741</v>
      </c>
      <c r="D191" s="2413" t="s">
        <v>2742</v>
      </c>
      <c r="E191" s="2413" t="s">
        <v>2743</v>
      </c>
      <c r="F191" s="2413" t="s">
        <v>2265</v>
      </c>
      <c r="G191" s="2413" t="s">
        <v>2744</v>
      </c>
      <c r="H191" s="2413" t="s">
        <v>24</v>
      </c>
      <c r="I191" s="2413" t="s">
        <v>595</v>
      </c>
    </row>
    <row customHeight="1" ht="11.25">
      <c r="A192" s="2413" t="s">
        <v>2199</v>
      </c>
      <c r="B192" s="2413" t="s">
        <v>14</v>
      </c>
      <c r="C192" s="2413" t="s">
        <v>2450</v>
      </c>
      <c r="D192" s="2413" t="s">
        <v>2451</v>
      </c>
      <c r="E192" s="2413" t="s">
        <v>2452</v>
      </c>
      <c r="F192" s="2413" t="s">
        <v>2453</v>
      </c>
      <c r="G192" s="2413" t="s">
        <v>2454</v>
      </c>
      <c r="H192" s="2413" t="s">
        <v>24</v>
      </c>
      <c r="I192" s="2413" t="s">
        <v>595</v>
      </c>
    </row>
    <row customHeight="1" ht="11.25">
      <c r="A193" s="2413" t="s">
        <v>2199</v>
      </c>
      <c r="B193" s="2413" t="s">
        <v>14</v>
      </c>
      <c r="C193" s="2413" t="s">
        <v>2692</v>
      </c>
      <c r="D193" s="2413" t="s">
        <v>2693</v>
      </c>
      <c r="E193" s="2413" t="s">
        <v>2694</v>
      </c>
      <c r="F193" s="2413" t="s">
        <v>2251</v>
      </c>
      <c r="G193" s="2413" t="s">
        <v>2695</v>
      </c>
      <c r="H193" s="2413" t="s">
        <v>24</v>
      </c>
      <c r="I193" s="2413" t="s">
        <v>595</v>
      </c>
    </row>
    <row customHeight="1" ht="11.25">
      <c r="A194" s="2413" t="s">
        <v>2199</v>
      </c>
      <c r="B194" s="2413" t="s">
        <v>14</v>
      </c>
      <c r="C194" s="2413" t="s">
        <v>2459</v>
      </c>
      <c r="D194" s="2413" t="s">
        <v>2460</v>
      </c>
      <c r="E194" s="2413" t="s">
        <v>2461</v>
      </c>
      <c r="F194" s="2413" t="s">
        <v>2462</v>
      </c>
      <c r="G194" s="2413" t="s">
        <v>2463</v>
      </c>
      <c r="H194" s="2413" t="s">
        <v>24</v>
      </c>
      <c r="I194" s="2413" t="s">
        <v>595</v>
      </c>
    </row>
    <row customHeight="1" ht="11.25">
      <c r="A195" s="2413" t="s">
        <v>2199</v>
      </c>
      <c r="B195" s="2413" t="s">
        <v>14</v>
      </c>
      <c r="C195" s="2413" t="s">
        <v>24</v>
      </c>
      <c r="D195" s="2413" t="s">
        <v>2477</v>
      </c>
      <c r="E195" s="2413" t="s">
        <v>2478</v>
      </c>
      <c r="F195" s="2413" t="s">
        <v>2479</v>
      </c>
      <c r="G195" s="2413" t="s">
        <v>24</v>
      </c>
      <c r="H195" s="2413" t="s">
        <v>24</v>
      </c>
      <c r="I195" s="2413" t="s">
        <v>595</v>
      </c>
    </row>
    <row customHeight="1" ht="11.25">
      <c r="A196" s="2413" t="s">
        <v>2199</v>
      </c>
      <c r="B196" s="2413" t="s">
        <v>14</v>
      </c>
      <c r="C196" s="2413" t="s">
        <v>2485</v>
      </c>
      <c r="D196" s="2413" t="s">
        <v>2486</v>
      </c>
      <c r="E196" s="2413" t="s">
        <v>2487</v>
      </c>
      <c r="F196" s="2413" t="s">
        <v>2488</v>
      </c>
      <c r="G196" s="2413" t="s">
        <v>24</v>
      </c>
      <c r="H196" s="2413" t="s">
        <v>24</v>
      </c>
      <c r="I196" s="2413" t="s">
        <v>595</v>
      </c>
    </row>
    <row customHeight="1" ht="11.25">
      <c r="A197" s="2413" t="s">
        <v>2199</v>
      </c>
      <c r="B197" s="2413" t="s">
        <v>14</v>
      </c>
      <c r="C197" s="2413" t="s">
        <v>2489</v>
      </c>
      <c r="D197" s="2413" t="s">
        <v>2490</v>
      </c>
      <c r="E197" s="2413" t="s">
        <v>2491</v>
      </c>
      <c r="F197" s="2413" t="s">
        <v>2492</v>
      </c>
      <c r="G197" s="2413" t="s">
        <v>2493</v>
      </c>
      <c r="H197" s="2413" t="s">
        <v>24</v>
      </c>
      <c r="I197" s="2413" t="s">
        <v>595</v>
      </c>
    </row>
    <row customHeight="1" ht="11.25">
      <c r="A198" s="2413" t="s">
        <v>2199</v>
      </c>
      <c r="B198" s="2413" t="s">
        <v>14</v>
      </c>
      <c r="C198" s="2413" t="s">
        <v>2497</v>
      </c>
      <c r="D198" s="2413" t="s">
        <v>2498</v>
      </c>
      <c r="E198" s="2413" t="s">
        <v>2499</v>
      </c>
      <c r="F198" s="2413" t="s">
        <v>2500</v>
      </c>
      <c r="G198" s="2413" t="s">
        <v>2319</v>
      </c>
      <c r="H198" s="2413" t="s">
        <v>24</v>
      </c>
      <c r="I198" s="2413" t="s">
        <v>595</v>
      </c>
    </row>
    <row customHeight="1" ht="11.25">
      <c r="A199" s="2413" t="s">
        <v>2199</v>
      </c>
      <c r="B199" s="2413" t="s">
        <v>14</v>
      </c>
      <c r="C199" s="2413" t="s">
        <v>2501</v>
      </c>
      <c r="D199" s="2413" t="s">
        <v>2502</v>
      </c>
      <c r="E199" s="2413" t="s">
        <v>2503</v>
      </c>
      <c r="F199" s="2413" t="s">
        <v>2504</v>
      </c>
      <c r="G199" s="2413" t="s">
        <v>2505</v>
      </c>
      <c r="H199" s="2413" t="s">
        <v>24</v>
      </c>
      <c r="I199" s="2413" t="s">
        <v>595</v>
      </c>
    </row>
    <row customHeight="1" ht="11.25">
      <c r="A200" s="2413" t="s">
        <v>2199</v>
      </c>
      <c r="B200" s="2413" t="s">
        <v>14</v>
      </c>
      <c r="C200" s="2413" t="s">
        <v>2214</v>
      </c>
      <c r="D200" s="2413" t="s">
        <v>2215</v>
      </c>
      <c r="E200" s="2413" t="s">
        <v>2216</v>
      </c>
      <c r="F200" s="2413" t="s">
        <v>2217</v>
      </c>
      <c r="G200" s="2413" t="s">
        <v>2218</v>
      </c>
      <c r="H200" s="2413" t="s">
        <v>24</v>
      </c>
      <c r="I200" s="2413" t="s">
        <v>1015</v>
      </c>
    </row>
    <row customHeight="1" ht="11.25">
      <c r="A201" s="2413" t="s">
        <v>2199</v>
      </c>
      <c r="B201" s="2413" t="s">
        <v>14</v>
      </c>
      <c r="C201" s="2413" t="s">
        <v>2745</v>
      </c>
      <c r="D201" s="2413" t="s">
        <v>2746</v>
      </c>
      <c r="E201" s="2413" t="s">
        <v>2747</v>
      </c>
      <c r="F201" s="2413" t="s">
        <v>421</v>
      </c>
      <c r="G201" s="2413" t="s">
        <v>2748</v>
      </c>
      <c r="H201" s="2413" t="s">
        <v>24</v>
      </c>
      <c r="I201" s="2413" t="s">
        <v>1015</v>
      </c>
    </row>
    <row customHeight="1" ht="11.25">
      <c r="A202" s="2413" t="s">
        <v>2199</v>
      </c>
      <c r="B202" s="2413" t="s">
        <v>14</v>
      </c>
      <c r="C202" s="2413" t="s">
        <v>2749</v>
      </c>
      <c r="D202" s="2413" t="s">
        <v>2750</v>
      </c>
      <c r="E202" s="2413" t="s">
        <v>2751</v>
      </c>
      <c r="F202" s="2413" t="s">
        <v>421</v>
      </c>
      <c r="G202" s="2413" t="s">
        <v>2752</v>
      </c>
      <c r="H202" s="2413" t="s">
        <v>24</v>
      </c>
      <c r="I202" s="2413" t="s">
        <v>1015</v>
      </c>
    </row>
    <row customHeight="1" ht="11.25">
      <c r="A203" s="2413" t="s">
        <v>2199</v>
      </c>
      <c r="B203" s="2413" t="s">
        <v>14</v>
      </c>
      <c r="C203" s="2413" t="s">
        <v>2753</v>
      </c>
      <c r="D203" s="2413" t="s">
        <v>2754</v>
      </c>
      <c r="E203" s="2413" t="s">
        <v>2755</v>
      </c>
      <c r="F203" s="2413" t="s">
        <v>421</v>
      </c>
      <c r="G203" s="2413" t="s">
        <v>2752</v>
      </c>
      <c r="H203" s="2413" t="s">
        <v>24</v>
      </c>
      <c r="I203" s="2413" t="s">
        <v>1015</v>
      </c>
    </row>
    <row customHeight="1" ht="11.25">
      <c r="A204" s="2413" t="s">
        <v>2199</v>
      </c>
      <c r="B204" s="2413" t="s">
        <v>14</v>
      </c>
      <c r="C204" s="2413" t="s">
        <v>2756</v>
      </c>
      <c r="D204" s="2413" t="s">
        <v>2757</v>
      </c>
      <c r="E204" s="2413" t="s">
        <v>2758</v>
      </c>
      <c r="F204" s="2413" t="s">
        <v>421</v>
      </c>
      <c r="G204" s="2413" t="s">
        <v>2759</v>
      </c>
      <c r="H204" s="2413" t="s">
        <v>24</v>
      </c>
      <c r="I204" s="2413" t="s">
        <v>1015</v>
      </c>
    </row>
    <row customHeight="1" ht="11.25">
      <c r="A205" s="2413" t="s">
        <v>2199</v>
      </c>
      <c r="B205" s="2413" t="s">
        <v>14</v>
      </c>
      <c r="C205" s="2413" t="s">
        <v>2760</v>
      </c>
      <c r="D205" s="2413" t="s">
        <v>2761</v>
      </c>
      <c r="E205" s="2413" t="s">
        <v>2762</v>
      </c>
      <c r="F205" s="2413" t="s">
        <v>421</v>
      </c>
      <c r="G205" s="2413" t="s">
        <v>2763</v>
      </c>
      <c r="H205" s="2413" t="s">
        <v>24</v>
      </c>
      <c r="I205" s="2413" t="s">
        <v>1015</v>
      </c>
    </row>
    <row customHeight="1" ht="11.25">
      <c r="A206" s="2413" t="s">
        <v>2199</v>
      </c>
      <c r="B206" s="2413" t="s">
        <v>14</v>
      </c>
      <c r="C206" s="2413" t="s">
        <v>2764</v>
      </c>
      <c r="D206" s="2413" t="s">
        <v>2765</v>
      </c>
      <c r="E206" s="2413" t="s">
        <v>2766</v>
      </c>
      <c r="F206" s="2413" t="s">
        <v>421</v>
      </c>
      <c r="G206" s="2413" t="s">
        <v>24</v>
      </c>
      <c r="H206" s="2413" t="s">
        <v>24</v>
      </c>
      <c r="I206" s="2413" t="s">
        <v>1015</v>
      </c>
    </row>
    <row customHeight="1" ht="11.25">
      <c r="A207" s="2413" t="s">
        <v>2199</v>
      </c>
      <c r="B207" s="2413" t="s">
        <v>14</v>
      </c>
      <c r="C207" s="2413" t="s">
        <v>2767</v>
      </c>
      <c r="D207" s="2413" t="s">
        <v>2768</v>
      </c>
      <c r="E207" s="2413" t="s">
        <v>2769</v>
      </c>
      <c r="F207" s="2413" t="s">
        <v>421</v>
      </c>
      <c r="G207" s="2413" t="s">
        <v>2770</v>
      </c>
      <c r="H207" s="2413" t="s">
        <v>24</v>
      </c>
      <c r="I207" s="2413" t="s">
        <v>1015</v>
      </c>
    </row>
    <row customHeight="1" ht="11.25">
      <c r="A208" s="2413" t="s">
        <v>2199</v>
      </c>
      <c r="B208" s="2413" t="s">
        <v>14</v>
      </c>
      <c r="C208" s="2413" t="s">
        <v>2771</v>
      </c>
      <c r="D208" s="2413" t="s">
        <v>2772</v>
      </c>
      <c r="E208" s="2413" t="s">
        <v>2773</v>
      </c>
      <c r="F208" s="2413" t="s">
        <v>421</v>
      </c>
      <c r="G208" s="2413" t="s">
        <v>2774</v>
      </c>
      <c r="H208" s="2413" t="s">
        <v>24</v>
      </c>
      <c r="I208" s="2413" t="s">
        <v>1015</v>
      </c>
    </row>
    <row customHeight="1" ht="11.25">
      <c r="A209" s="2413" t="s">
        <v>2199</v>
      </c>
      <c r="B209" s="2413" t="s">
        <v>14</v>
      </c>
      <c r="C209" s="2413" t="s">
        <v>2775</v>
      </c>
      <c r="D209" s="2413" t="s">
        <v>2776</v>
      </c>
      <c r="E209" s="2413" t="s">
        <v>2777</v>
      </c>
      <c r="F209" s="2413" t="s">
        <v>421</v>
      </c>
      <c r="G209" s="2413" t="s">
        <v>2778</v>
      </c>
      <c r="H209" s="2413" t="s">
        <v>24</v>
      </c>
      <c r="I209" s="2413" t="s">
        <v>1015</v>
      </c>
    </row>
    <row customHeight="1" ht="11.25">
      <c r="A210" s="2413" t="s">
        <v>2199</v>
      </c>
      <c r="B210" s="2413" t="s">
        <v>14</v>
      </c>
      <c r="C210" s="2413" t="s">
        <v>2779</v>
      </c>
      <c r="D210" s="2413" t="s">
        <v>2780</v>
      </c>
      <c r="E210" s="2413" t="s">
        <v>2781</v>
      </c>
      <c r="F210" s="2413" t="s">
        <v>421</v>
      </c>
      <c r="G210" s="2413" t="s">
        <v>2752</v>
      </c>
      <c r="H210" s="2413" t="s">
        <v>24</v>
      </c>
      <c r="I210" s="2413" t="s">
        <v>1015</v>
      </c>
    </row>
    <row customHeight="1" ht="11.25">
      <c r="A211" s="2413" t="s">
        <v>2199</v>
      </c>
      <c r="B211" s="2413" t="s">
        <v>14</v>
      </c>
      <c r="C211" s="2413" t="s">
        <v>2782</v>
      </c>
      <c r="D211" s="2413" t="s">
        <v>2783</v>
      </c>
      <c r="E211" s="2413" t="s">
        <v>2784</v>
      </c>
      <c r="F211" s="2413" t="s">
        <v>421</v>
      </c>
      <c r="G211" s="2413" t="s">
        <v>2785</v>
      </c>
      <c r="H211" s="2413" t="s">
        <v>24</v>
      </c>
      <c r="I211" s="2413" t="s">
        <v>1015</v>
      </c>
    </row>
    <row customHeight="1" ht="11.25">
      <c r="A212" s="2413" t="s">
        <v>2199</v>
      </c>
      <c r="B212" s="2413" t="s">
        <v>14</v>
      </c>
      <c r="C212" s="2413" t="s">
        <v>2786</v>
      </c>
      <c r="D212" s="2413" t="s">
        <v>2787</v>
      </c>
      <c r="E212" s="2413" t="s">
        <v>2788</v>
      </c>
      <c r="F212" s="2413" t="s">
        <v>421</v>
      </c>
      <c r="G212" s="2413" t="s">
        <v>2789</v>
      </c>
      <c r="H212" s="2413" t="s">
        <v>24</v>
      </c>
      <c r="I212" s="2413" t="s">
        <v>1015</v>
      </c>
    </row>
    <row customHeight="1" ht="11.25">
      <c r="A213" s="2413" t="s">
        <v>2199</v>
      </c>
      <c r="B213" s="2413" t="s">
        <v>14</v>
      </c>
      <c r="C213" s="2413" t="s">
        <v>2790</v>
      </c>
      <c r="D213" s="2413" t="s">
        <v>2791</v>
      </c>
      <c r="E213" s="2413" t="s">
        <v>2792</v>
      </c>
      <c r="F213" s="2413" t="s">
        <v>2793</v>
      </c>
      <c r="G213" s="2413" t="s">
        <v>2794</v>
      </c>
      <c r="H213" s="2413" t="s">
        <v>24</v>
      </c>
      <c r="I213" s="2413" t="s">
        <v>1015</v>
      </c>
    </row>
    <row customHeight="1" ht="11.25">
      <c r="A214" s="2413" t="s">
        <v>2199</v>
      </c>
      <c r="B214" s="2413" t="s">
        <v>14</v>
      </c>
      <c r="C214" s="2413" t="s">
        <v>2335</v>
      </c>
      <c r="D214" s="2413" t="s">
        <v>2336</v>
      </c>
      <c r="E214" s="2413" t="s">
        <v>2337</v>
      </c>
      <c r="F214" s="2413" t="s">
        <v>2338</v>
      </c>
      <c r="G214" s="2413" t="s">
        <v>2339</v>
      </c>
      <c r="H214" s="2413" t="s">
        <v>24</v>
      </c>
      <c r="I214" s="2413" t="s">
        <v>1015</v>
      </c>
    </row>
    <row customHeight="1" ht="11.25">
      <c r="A215" s="2413" t="s">
        <v>2199</v>
      </c>
      <c r="B215" s="2413" t="s">
        <v>14</v>
      </c>
      <c r="C215" s="2413" t="s">
        <v>2795</v>
      </c>
      <c r="D215" s="2413" t="s">
        <v>2796</v>
      </c>
      <c r="E215" s="2413" t="s">
        <v>2797</v>
      </c>
      <c r="F215" s="2413" t="s">
        <v>2230</v>
      </c>
      <c r="G215" s="2413" t="s">
        <v>2798</v>
      </c>
      <c r="H215" s="2413" t="s">
        <v>24</v>
      </c>
      <c r="I215" s="2413" t="s">
        <v>1015</v>
      </c>
    </row>
    <row customHeight="1" ht="11.25">
      <c r="A216" s="2413" t="s">
        <v>2199</v>
      </c>
      <c r="B216" s="2413" t="s">
        <v>14</v>
      </c>
      <c r="C216" s="2413" t="s">
        <v>2799</v>
      </c>
      <c r="D216" s="2413" t="s">
        <v>2800</v>
      </c>
      <c r="E216" s="2413" t="s">
        <v>2801</v>
      </c>
      <c r="F216" s="2413" t="s">
        <v>2230</v>
      </c>
      <c r="G216" s="2413" t="s">
        <v>2802</v>
      </c>
      <c r="H216" s="2413" t="s">
        <v>24</v>
      </c>
      <c r="I216" s="2413" t="s">
        <v>1015</v>
      </c>
    </row>
    <row customHeight="1" ht="11.25">
      <c r="A217" s="2413" t="s">
        <v>2199</v>
      </c>
      <c r="B217" s="2413" t="s">
        <v>14</v>
      </c>
      <c r="C217" s="2413" t="s">
        <v>2803</v>
      </c>
      <c r="D217" s="2413" t="s">
        <v>2804</v>
      </c>
      <c r="E217" s="2413" t="s">
        <v>2805</v>
      </c>
      <c r="F217" s="2413" t="s">
        <v>2251</v>
      </c>
      <c r="G217" s="2413" t="s">
        <v>2806</v>
      </c>
      <c r="H217" s="2413" t="s">
        <v>24</v>
      </c>
      <c r="I217" s="2413" t="s">
        <v>1015</v>
      </c>
    </row>
    <row customHeight="1" ht="11.25">
      <c r="A218" s="2413" t="s">
        <v>2199</v>
      </c>
      <c r="B218" s="2413" t="s">
        <v>14</v>
      </c>
      <c r="C218" s="2413" t="s">
        <v>2807</v>
      </c>
      <c r="D218" s="2413" t="s">
        <v>2808</v>
      </c>
      <c r="E218" s="2413" t="s">
        <v>2809</v>
      </c>
      <c r="F218" s="2413" t="s">
        <v>2423</v>
      </c>
      <c r="G218" s="2413" t="s">
        <v>2810</v>
      </c>
      <c r="H218" s="2413" t="s">
        <v>24</v>
      </c>
      <c r="I218" s="2413" t="s">
        <v>1015</v>
      </c>
    </row>
    <row customHeight="1" ht="11.25">
      <c r="A219" s="2413" t="s">
        <v>2199</v>
      </c>
      <c r="B219" s="2413" t="s">
        <v>14</v>
      </c>
      <c r="C219" s="2413" t="s">
        <v>2811</v>
      </c>
      <c r="D219" s="2413" t="s">
        <v>2812</v>
      </c>
      <c r="E219" s="2413" t="s">
        <v>2813</v>
      </c>
      <c r="F219" s="2413" t="s">
        <v>2230</v>
      </c>
      <c r="G219" s="2413" t="s">
        <v>2814</v>
      </c>
      <c r="H219" s="2413" t="s">
        <v>24</v>
      </c>
      <c r="I219" s="2413" t="s">
        <v>1015</v>
      </c>
    </row>
    <row customHeight="1" ht="11.25">
      <c r="A220" s="2413" t="s">
        <v>2199</v>
      </c>
      <c r="B220" s="2413" t="s">
        <v>14</v>
      </c>
      <c r="C220" s="2413" t="s">
        <v>2815</v>
      </c>
      <c r="D220" s="2413" t="s">
        <v>2816</v>
      </c>
      <c r="E220" s="2413" t="s">
        <v>2817</v>
      </c>
      <c r="F220" s="2413" t="s">
        <v>2230</v>
      </c>
      <c r="G220" s="2413" t="s">
        <v>2818</v>
      </c>
      <c r="H220" s="2413" t="s">
        <v>24</v>
      </c>
      <c r="I220" s="2413" t="s">
        <v>1015</v>
      </c>
    </row>
    <row customHeight="1" ht="11.25">
      <c r="A221" s="2413" t="s">
        <v>2199</v>
      </c>
      <c r="B221" s="2413" t="s">
        <v>14</v>
      </c>
      <c r="C221" s="2413" t="s">
        <v>2819</v>
      </c>
      <c r="D221" s="2413" t="s">
        <v>2820</v>
      </c>
      <c r="E221" s="2413" t="s">
        <v>2821</v>
      </c>
      <c r="F221" s="2413" t="s">
        <v>2265</v>
      </c>
      <c r="G221" s="2413" t="s">
        <v>2822</v>
      </c>
      <c r="H221" s="2413" t="s">
        <v>24</v>
      </c>
      <c r="I221" s="2413" t="s">
        <v>1015</v>
      </c>
    </row>
    <row customHeight="1" ht="11.25">
      <c r="A222" s="2413" t="s">
        <v>2199</v>
      </c>
      <c r="B222" s="2413" t="s">
        <v>14</v>
      </c>
      <c r="C222" s="2413" t="s">
        <v>2823</v>
      </c>
      <c r="D222" s="2413" t="s">
        <v>2824</v>
      </c>
      <c r="E222" s="2413" t="s">
        <v>2825</v>
      </c>
      <c r="F222" s="2413" t="s">
        <v>2230</v>
      </c>
      <c r="G222" s="2413" t="s">
        <v>2826</v>
      </c>
      <c r="H222" s="2413" t="s">
        <v>24</v>
      </c>
      <c r="I222" s="2413" t="s">
        <v>1015</v>
      </c>
    </row>
    <row customHeight="1" ht="11.25">
      <c r="A223" s="2413" t="s">
        <v>2199</v>
      </c>
      <c r="B223" s="2413" t="s">
        <v>14</v>
      </c>
      <c r="C223" s="2413" t="s">
        <v>2827</v>
      </c>
      <c r="D223" s="2413" t="s">
        <v>2828</v>
      </c>
      <c r="E223" s="2413" t="s">
        <v>2829</v>
      </c>
      <c r="F223" s="2413" t="s">
        <v>2260</v>
      </c>
      <c r="G223" s="2413" t="s">
        <v>2830</v>
      </c>
      <c r="H223" s="2413" t="s">
        <v>24</v>
      </c>
      <c r="I223" s="2413" t="s">
        <v>1015</v>
      </c>
    </row>
    <row customHeight="1" ht="11.25">
      <c r="A224" s="2413" t="s">
        <v>2199</v>
      </c>
      <c r="B224" s="2413" t="s">
        <v>14</v>
      </c>
      <c r="C224" s="2413" t="s">
        <v>2831</v>
      </c>
      <c r="D224" s="2413" t="s">
        <v>2832</v>
      </c>
      <c r="E224" s="2413" t="s">
        <v>2833</v>
      </c>
      <c r="F224" s="2413" t="s">
        <v>2479</v>
      </c>
      <c r="G224" s="2413" t="s">
        <v>2834</v>
      </c>
      <c r="H224" s="2413" t="s">
        <v>24</v>
      </c>
      <c r="I224" s="2413" t="s">
        <v>1015</v>
      </c>
    </row>
    <row customHeight="1" ht="11.25">
      <c r="A225" s="2413" t="s">
        <v>2199</v>
      </c>
      <c r="B225" s="2413" t="s">
        <v>14</v>
      </c>
      <c r="C225" s="2413" t="s">
        <v>2835</v>
      </c>
      <c r="D225" s="2413" t="s">
        <v>2836</v>
      </c>
      <c r="E225" s="2413" t="s">
        <v>2837</v>
      </c>
      <c r="F225" s="2413" t="s">
        <v>51</v>
      </c>
      <c r="G225" s="2413" t="s">
        <v>2838</v>
      </c>
      <c r="H225" s="2413" t="s">
        <v>24</v>
      </c>
      <c r="I225" s="2413" t="s">
        <v>1015</v>
      </c>
    </row>
    <row customHeight="1" ht="11.25">
      <c r="A226" s="2413" t="s">
        <v>2199</v>
      </c>
      <c r="B226" s="2413" t="s">
        <v>14</v>
      </c>
      <c r="C226" s="2413" t="s">
        <v>2839</v>
      </c>
      <c r="D226" s="2413" t="s">
        <v>2840</v>
      </c>
      <c r="E226" s="2413" t="s">
        <v>2841</v>
      </c>
      <c r="F226" s="2413" t="s">
        <v>51</v>
      </c>
      <c r="G226" s="2413" t="s">
        <v>2842</v>
      </c>
      <c r="H226" s="2413" t="s">
        <v>24</v>
      </c>
      <c r="I226" s="2413" t="s">
        <v>1015</v>
      </c>
    </row>
    <row customHeight="1" ht="11.25">
      <c r="A227" s="2413" t="s">
        <v>2199</v>
      </c>
      <c r="B227" s="2413" t="s">
        <v>14</v>
      </c>
      <c r="C227" s="2413" t="s">
        <v>2843</v>
      </c>
      <c r="D227" s="2413" t="s">
        <v>2844</v>
      </c>
      <c r="E227" s="2413" t="s">
        <v>2845</v>
      </c>
      <c r="F227" s="2413" t="s">
        <v>2251</v>
      </c>
      <c r="G227" s="2413" t="s">
        <v>2846</v>
      </c>
      <c r="H227" s="2413" t="s">
        <v>24</v>
      </c>
      <c r="I227" s="2413" t="s">
        <v>1015</v>
      </c>
    </row>
    <row customHeight="1" ht="11.25">
      <c r="A228" s="2413" t="s">
        <v>2199</v>
      </c>
      <c r="B228" s="2413" t="s">
        <v>14</v>
      </c>
      <c r="C228" s="2413" t="s">
        <v>2847</v>
      </c>
      <c r="D228" s="2413" t="s">
        <v>2848</v>
      </c>
      <c r="E228" s="2413" t="s">
        <v>2849</v>
      </c>
      <c r="F228" s="2413" t="s">
        <v>2251</v>
      </c>
      <c r="G228" s="2413" t="s">
        <v>2850</v>
      </c>
      <c r="H228" s="2413" t="s">
        <v>24</v>
      </c>
      <c r="I228" s="2413" t="s">
        <v>1015</v>
      </c>
    </row>
    <row customHeight="1" ht="11.25">
      <c r="A229" s="2413" t="s">
        <v>2199</v>
      </c>
      <c r="B229" s="2413" t="s">
        <v>14</v>
      </c>
      <c r="C229" s="2413" t="s">
        <v>2851</v>
      </c>
      <c r="D229" s="2413" t="s">
        <v>2852</v>
      </c>
      <c r="E229" s="2413" t="s">
        <v>2853</v>
      </c>
      <c r="F229" s="2413" t="s">
        <v>51</v>
      </c>
      <c r="G229" s="2413" t="s">
        <v>2854</v>
      </c>
      <c r="H229" s="2413" t="s">
        <v>24</v>
      </c>
      <c r="I229" s="2413" t="s">
        <v>1015</v>
      </c>
    </row>
    <row customHeight="1" ht="11.25">
      <c r="A230" s="2413" t="s">
        <v>2199</v>
      </c>
      <c r="B230" s="2413" t="s">
        <v>14</v>
      </c>
      <c r="C230" s="2413" t="s">
        <v>2855</v>
      </c>
      <c r="D230" s="2413" t="s">
        <v>2856</v>
      </c>
      <c r="E230" s="2413" t="s">
        <v>2857</v>
      </c>
      <c r="F230" s="2413" t="s">
        <v>2246</v>
      </c>
      <c r="G230" s="2413" t="s">
        <v>2858</v>
      </c>
      <c r="H230" s="2413" t="s">
        <v>24</v>
      </c>
      <c r="I230" s="2413" t="s">
        <v>1015</v>
      </c>
    </row>
    <row customHeight="1" ht="11.25">
      <c r="A231" s="2413" t="s">
        <v>2199</v>
      </c>
      <c r="B231" s="2413" t="s">
        <v>14</v>
      </c>
      <c r="C231" s="2413" t="s">
        <v>2859</v>
      </c>
      <c r="D231" s="2413" t="s">
        <v>2860</v>
      </c>
      <c r="E231" s="2413" t="s">
        <v>2861</v>
      </c>
      <c r="F231" s="2413" t="s">
        <v>2230</v>
      </c>
      <c r="G231" s="2413" t="s">
        <v>2862</v>
      </c>
      <c r="H231" s="2413" t="s">
        <v>24</v>
      </c>
      <c r="I231" s="2413" t="s">
        <v>1015</v>
      </c>
    </row>
    <row customHeight="1" ht="11.25">
      <c r="A232" s="2413" t="s">
        <v>2199</v>
      </c>
      <c r="B232" s="2413" t="s">
        <v>14</v>
      </c>
      <c r="C232" s="2413" t="s">
        <v>2429</v>
      </c>
      <c r="D232" s="2413" t="s">
        <v>2430</v>
      </c>
      <c r="E232" s="2413" t="s">
        <v>2431</v>
      </c>
      <c r="F232" s="2413" t="s">
        <v>2423</v>
      </c>
      <c r="G232" s="2413" t="s">
        <v>2432</v>
      </c>
      <c r="H232" s="2413" t="s">
        <v>24</v>
      </c>
      <c r="I232" s="2413" t="s">
        <v>1015</v>
      </c>
    </row>
    <row customHeight="1" ht="11.25">
      <c r="A233" s="2413" t="s">
        <v>2199</v>
      </c>
      <c r="B233" s="2413" t="s">
        <v>14</v>
      </c>
      <c r="C233" s="2413" t="s">
        <v>2863</v>
      </c>
      <c r="D233" s="2413" t="s">
        <v>2864</v>
      </c>
      <c r="E233" s="2413" t="s">
        <v>2865</v>
      </c>
      <c r="F233" s="2413" t="s">
        <v>2265</v>
      </c>
      <c r="G233" s="2413" t="s">
        <v>2866</v>
      </c>
      <c r="H233" s="2413" t="s">
        <v>24</v>
      </c>
      <c r="I233" s="2413" t="s">
        <v>1015</v>
      </c>
    </row>
    <row customHeight="1" ht="11.25">
      <c r="A234" s="2413" t="s">
        <v>2199</v>
      </c>
      <c r="B234" s="2413" t="s">
        <v>14</v>
      </c>
      <c r="C234" s="2413" t="s">
        <v>2867</v>
      </c>
      <c r="D234" s="2413" t="s">
        <v>2868</v>
      </c>
      <c r="E234" s="2413" t="s">
        <v>2869</v>
      </c>
      <c r="F234" s="2413" t="s">
        <v>2423</v>
      </c>
      <c r="G234" s="2413" t="s">
        <v>2870</v>
      </c>
      <c r="H234" s="2413" t="s">
        <v>24</v>
      </c>
      <c r="I234" s="2413" t="s">
        <v>1015</v>
      </c>
    </row>
    <row customHeight="1" ht="11.25">
      <c r="A235" s="2413" t="s">
        <v>2199</v>
      </c>
      <c r="B235" s="2413" t="s">
        <v>14</v>
      </c>
      <c r="C235" s="2413" t="s">
        <v>2871</v>
      </c>
      <c r="D235" s="2413" t="s">
        <v>2872</v>
      </c>
      <c r="E235" s="2413" t="s">
        <v>2873</v>
      </c>
      <c r="F235" s="2413" t="s">
        <v>2423</v>
      </c>
      <c r="G235" s="2413" t="s">
        <v>2874</v>
      </c>
      <c r="H235" s="2413" t="s">
        <v>24</v>
      </c>
      <c r="I235" s="2413" t="s">
        <v>1015</v>
      </c>
    </row>
    <row customHeight="1" ht="11.25">
      <c r="A236" s="2413" t="s">
        <v>2199</v>
      </c>
      <c r="B236" s="2413" t="s">
        <v>14</v>
      </c>
      <c r="C236" s="2413" t="s">
        <v>2875</v>
      </c>
      <c r="D236" s="2413" t="s">
        <v>2876</v>
      </c>
      <c r="E236" s="2413" t="s">
        <v>2877</v>
      </c>
      <c r="F236" s="2413" t="s">
        <v>2260</v>
      </c>
      <c r="G236" s="2413" t="s">
        <v>2878</v>
      </c>
      <c r="H236" s="2413" t="s">
        <v>24</v>
      </c>
      <c r="I236" s="2413" t="s">
        <v>1015</v>
      </c>
    </row>
    <row customHeight="1" ht="11.25">
      <c r="A237" s="2413" t="s">
        <v>2199</v>
      </c>
      <c r="B237" s="2413" t="s">
        <v>14</v>
      </c>
      <c r="C237" s="2413" t="s">
        <v>2879</v>
      </c>
      <c r="D237" s="2413" t="s">
        <v>2880</v>
      </c>
      <c r="E237" s="2413" t="s">
        <v>2881</v>
      </c>
      <c r="F237" s="2413" t="s">
        <v>2479</v>
      </c>
      <c r="G237" s="2413" t="s">
        <v>2882</v>
      </c>
      <c r="H237" s="2413" t="s">
        <v>24</v>
      </c>
      <c r="I237" s="2413" t="s">
        <v>1015</v>
      </c>
    </row>
    <row customHeight="1" ht="11.25">
      <c r="A238" s="2413" t="s">
        <v>2199</v>
      </c>
      <c r="B238" s="2413" t="s">
        <v>14</v>
      </c>
      <c r="C238" s="2413" t="s">
        <v>2883</v>
      </c>
      <c r="D238" s="2413" t="s">
        <v>2884</v>
      </c>
      <c r="E238" s="2413" t="s">
        <v>2885</v>
      </c>
      <c r="F238" s="2413" t="s">
        <v>2886</v>
      </c>
      <c r="G238" s="2413" t="s">
        <v>2887</v>
      </c>
      <c r="H238" s="2413" t="s">
        <v>24</v>
      </c>
      <c r="I238" s="2413" t="s">
        <v>1015</v>
      </c>
    </row>
    <row customHeight="1" ht="11.25">
      <c r="A239" s="2413" t="s">
        <v>2199</v>
      </c>
      <c r="B239" s="2413" t="s">
        <v>14</v>
      </c>
      <c r="C239" s="2413" t="s">
        <v>2888</v>
      </c>
      <c r="D239" s="2413" t="s">
        <v>2889</v>
      </c>
      <c r="E239" s="2413" t="s">
        <v>2890</v>
      </c>
      <c r="F239" s="2413" t="s">
        <v>2532</v>
      </c>
      <c r="G239" s="2413" t="s">
        <v>2891</v>
      </c>
      <c r="H239" s="2413" t="s">
        <v>24</v>
      </c>
      <c r="I239" s="2413" t="s">
        <v>1015</v>
      </c>
    </row>
    <row customHeight="1" ht="11.25">
      <c r="A240" s="2413" t="s">
        <v>2199</v>
      </c>
      <c r="B240" s="2413" t="s">
        <v>14</v>
      </c>
      <c r="C240" s="2413" t="s">
        <v>2892</v>
      </c>
      <c r="D240" s="2413" t="s">
        <v>2893</v>
      </c>
      <c r="E240" s="2413" t="s">
        <v>2894</v>
      </c>
      <c r="F240" s="2413" t="s">
        <v>2423</v>
      </c>
      <c r="G240" s="2413" t="s">
        <v>2895</v>
      </c>
      <c r="H240" s="2413" t="s">
        <v>24</v>
      </c>
      <c r="I240" s="2413" t="s">
        <v>1015</v>
      </c>
    </row>
    <row customHeight="1" ht="11.25">
      <c r="A241" s="2413" t="s">
        <v>2199</v>
      </c>
      <c r="B241" s="2413" t="s">
        <v>14</v>
      </c>
      <c r="C241" s="2413" t="s">
        <v>2896</v>
      </c>
      <c r="D241" s="2413" t="s">
        <v>2897</v>
      </c>
      <c r="E241" s="2413" t="s">
        <v>2898</v>
      </c>
      <c r="F241" s="2413" t="s">
        <v>2423</v>
      </c>
      <c r="G241" s="2413" t="s">
        <v>2899</v>
      </c>
      <c r="H241" s="2413" t="s">
        <v>24</v>
      </c>
      <c r="I241" s="2413" t="s">
        <v>1015</v>
      </c>
    </row>
    <row customHeight="1" ht="11.25">
      <c r="A242" s="2413" t="s">
        <v>2199</v>
      </c>
      <c r="B242" s="2413" t="s">
        <v>14</v>
      </c>
      <c r="C242" s="2413" t="s">
        <v>2900</v>
      </c>
      <c r="D242" s="2413" t="s">
        <v>2901</v>
      </c>
      <c r="E242" s="2413" t="s">
        <v>2902</v>
      </c>
      <c r="F242" s="2413" t="s">
        <v>2260</v>
      </c>
      <c r="G242" s="2413" t="s">
        <v>2862</v>
      </c>
      <c r="H242" s="2413" t="s">
        <v>24</v>
      </c>
      <c r="I242" s="2413" t="s">
        <v>1015</v>
      </c>
    </row>
    <row customHeight="1" ht="11.25">
      <c r="A243" s="2413" t="s">
        <v>2199</v>
      </c>
      <c r="B243" s="2413" t="s">
        <v>14</v>
      </c>
      <c r="C243" s="2413" t="s">
        <v>2903</v>
      </c>
      <c r="D243" s="2413" t="s">
        <v>2904</v>
      </c>
      <c r="E243" s="2413" t="s">
        <v>2905</v>
      </c>
      <c r="F243" s="2413" t="s">
        <v>2260</v>
      </c>
      <c r="G243" s="2413" t="s">
        <v>2906</v>
      </c>
      <c r="H243" s="2413" t="s">
        <v>24</v>
      </c>
      <c r="I243" s="2413" t="s">
        <v>1015</v>
      </c>
    </row>
    <row customHeight="1" ht="11.25">
      <c r="A244" s="2413" t="s">
        <v>2199</v>
      </c>
      <c r="B244" s="2413" t="s">
        <v>14</v>
      </c>
      <c r="C244" s="2413" t="s">
        <v>2907</v>
      </c>
      <c r="D244" s="2413" t="s">
        <v>2908</v>
      </c>
      <c r="E244" s="2413" t="s">
        <v>2909</v>
      </c>
      <c r="F244" s="2413" t="s">
        <v>2217</v>
      </c>
      <c r="G244" s="2413" t="s">
        <v>2862</v>
      </c>
      <c r="H244" s="2413" t="s">
        <v>24</v>
      </c>
      <c r="I244" s="2413" t="s">
        <v>1015</v>
      </c>
    </row>
    <row customHeight="1" ht="11.25">
      <c r="A245" s="2413" t="s">
        <v>2199</v>
      </c>
      <c r="B245" s="2413" t="s">
        <v>14</v>
      </c>
      <c r="C245" s="2413" t="s">
        <v>2910</v>
      </c>
      <c r="D245" s="2413" t="s">
        <v>2911</v>
      </c>
      <c r="E245" s="2413" t="s">
        <v>2912</v>
      </c>
      <c r="F245" s="2413" t="s">
        <v>2230</v>
      </c>
      <c r="G245" s="2413" t="s">
        <v>2913</v>
      </c>
      <c r="H245" s="2413" t="s">
        <v>24</v>
      </c>
      <c r="I245" s="2413" t="s">
        <v>1015</v>
      </c>
    </row>
    <row customHeight="1" ht="11.25">
      <c r="A246" s="2413" t="s">
        <v>2199</v>
      </c>
      <c r="B246" s="2413" t="s">
        <v>14</v>
      </c>
      <c r="C246" s="2413" t="s">
        <v>2914</v>
      </c>
      <c r="D246" s="2413" t="s">
        <v>2915</v>
      </c>
      <c r="E246" s="2413" t="s">
        <v>2916</v>
      </c>
      <c r="F246" s="2413" t="s">
        <v>2343</v>
      </c>
      <c r="G246" s="2413" t="s">
        <v>2917</v>
      </c>
      <c r="H246" s="2413" t="s">
        <v>24</v>
      </c>
      <c r="I246" s="2413" t="s">
        <v>1015</v>
      </c>
    </row>
    <row customHeight="1" ht="11.25">
      <c r="A247" s="2413" t="s">
        <v>2199</v>
      </c>
      <c r="B247" s="2413" t="s">
        <v>14</v>
      </c>
      <c r="C247" s="2413" t="s">
        <v>2918</v>
      </c>
      <c r="D247" s="2413" t="s">
        <v>2919</v>
      </c>
      <c r="E247" s="2413" t="s">
        <v>2920</v>
      </c>
      <c r="F247" s="2413" t="s">
        <v>2921</v>
      </c>
      <c r="G247" s="2413" t="s">
        <v>2922</v>
      </c>
      <c r="H247" s="2413" t="s">
        <v>24</v>
      </c>
      <c r="I247" s="2413" t="s">
        <v>1015</v>
      </c>
    </row>
    <row customHeight="1" ht="11.25">
      <c r="A248" s="2413" t="s">
        <v>2199</v>
      </c>
      <c r="B248" s="2413" t="s">
        <v>14</v>
      </c>
      <c r="C248" s="2413" t="s">
        <v>24</v>
      </c>
      <c r="D248" s="2413" t="s">
        <v>2477</v>
      </c>
      <c r="E248" s="2413" t="s">
        <v>2478</v>
      </c>
      <c r="F248" s="2413" t="s">
        <v>2479</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7B718-CE98-1518-6C7C-366B64A83F74}"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2932</v>
      </c>
      <c r="G3" s="0" t="s">
        <v>109</v>
      </c>
    </row>
    <row customHeight="1" ht="11.25">
      <c r="A4" s="0" t="s">
        <v>14</v>
      </c>
      <c r="B4" s="0" t="s">
        <v>2935</v>
      </c>
      <c r="C4" s="0" t="s">
        <v>2936</v>
      </c>
      <c r="D4" s="0" t="s">
        <v>2935</v>
      </c>
      <c r="E4" s="0" t="s">
        <v>2936</v>
      </c>
      <c r="F4" s="0" t="s">
        <v>2932</v>
      </c>
      <c r="G4" s="0" t="s">
        <v>89</v>
      </c>
    </row>
    <row customHeight="1" ht="11.25">
      <c r="A5" s="0" t="s">
        <v>14</v>
      </c>
      <c r="B5" s="0" t="s">
        <v>2937</v>
      </c>
      <c r="C5" s="0" t="s">
        <v>2938</v>
      </c>
      <c r="D5" s="0" t="s">
        <v>2937</v>
      </c>
      <c r="E5" s="0" t="s">
        <v>2938</v>
      </c>
      <c r="F5" s="0" t="s">
        <v>2932</v>
      </c>
      <c r="G5" s="0" t="s">
        <v>90</v>
      </c>
    </row>
    <row customHeight="1" ht="11.25">
      <c r="A6" s="0" t="s">
        <v>14</v>
      </c>
      <c r="B6" s="0" t="s">
        <v>2939</v>
      </c>
      <c r="C6" s="0" t="s">
        <v>2940</v>
      </c>
      <c r="D6" s="0" t="s">
        <v>2939</v>
      </c>
      <c r="E6" s="0" t="s">
        <v>2940</v>
      </c>
      <c r="F6" s="0" t="s">
        <v>2941</v>
      </c>
      <c r="G6" s="0" t="s">
        <v>110</v>
      </c>
    </row>
    <row customHeight="1" ht="11.25">
      <c r="A7" s="0" t="s">
        <v>14</v>
      </c>
      <c r="B7" s="0" t="s">
        <v>2942</v>
      </c>
      <c r="C7" s="0" t="s">
        <v>2943</v>
      </c>
      <c r="D7" s="0" t="s">
        <v>2942</v>
      </c>
      <c r="E7" s="0" t="s">
        <v>2943</v>
      </c>
      <c r="F7" s="0" t="s">
        <v>2932</v>
      </c>
      <c r="G7" s="0" t="s">
        <v>91</v>
      </c>
    </row>
    <row customHeight="1" ht="11.25">
      <c r="A8" s="0" t="s">
        <v>14</v>
      </c>
      <c r="B8" s="0" t="s">
        <v>2944</v>
      </c>
      <c r="C8" s="0" t="s">
        <v>2945</v>
      </c>
      <c r="D8" s="0" t="s">
        <v>2944</v>
      </c>
      <c r="E8" s="0" t="s">
        <v>2945</v>
      </c>
      <c r="F8" s="0" t="s">
        <v>2932</v>
      </c>
      <c r="G8" s="0" t="s">
        <v>92</v>
      </c>
    </row>
    <row customHeight="1" ht="11.25">
      <c r="A9" s="0" t="s">
        <v>14</v>
      </c>
      <c r="B9" s="0" t="s">
        <v>2946</v>
      </c>
      <c r="C9" s="0" t="s">
        <v>2947</v>
      </c>
      <c r="D9" s="0" t="s">
        <v>2946</v>
      </c>
      <c r="E9" s="0" t="s">
        <v>2947</v>
      </c>
      <c r="F9" s="0" t="s">
        <v>2941</v>
      </c>
      <c r="G9" s="0" t="s">
        <v>111</v>
      </c>
    </row>
    <row customHeight="1" ht="11.25">
      <c r="A10" s="0" t="s">
        <v>14</v>
      </c>
      <c r="B10" s="0" t="s">
        <v>2948</v>
      </c>
      <c r="C10" s="0" t="s">
        <v>2949</v>
      </c>
      <c r="D10" s="0" t="s">
        <v>2948</v>
      </c>
      <c r="E10" s="0" t="s">
        <v>2949</v>
      </c>
      <c r="F10" s="0" t="s">
        <v>2932</v>
      </c>
      <c r="G10" s="0" t="s">
        <v>147</v>
      </c>
    </row>
    <row customHeight="1" ht="11.25">
      <c r="A11" s="0" t="s">
        <v>14</v>
      </c>
      <c r="B11" s="0" t="s">
        <v>2950</v>
      </c>
      <c r="C11" s="0" t="s">
        <v>2951</v>
      </c>
      <c r="D11" s="0" t="s">
        <v>2950</v>
      </c>
      <c r="E11" s="0" t="s">
        <v>2951</v>
      </c>
      <c r="F11" s="0" t="s">
        <v>2941</v>
      </c>
      <c r="G11" s="0" t="s">
        <v>148</v>
      </c>
    </row>
    <row customHeight="1" ht="11.25">
      <c r="A12" s="0" t="s">
        <v>14</v>
      </c>
      <c r="B12" s="0" t="s">
        <v>2952</v>
      </c>
      <c r="C12" s="0" t="s">
        <v>2953</v>
      </c>
      <c r="D12" s="0" t="s">
        <v>2952</v>
      </c>
      <c r="E12" s="0" t="s">
        <v>2953</v>
      </c>
      <c r="F12" s="0" t="s">
        <v>2941</v>
      </c>
      <c r="G12" s="0" t="s">
        <v>149</v>
      </c>
    </row>
    <row customHeight="1" ht="11.25">
      <c r="A13" s="0" t="s">
        <v>14</v>
      </c>
      <c r="B13" s="0" t="s">
        <v>2954</v>
      </c>
      <c r="C13" s="0" t="s">
        <v>2955</v>
      </c>
      <c r="D13" s="0" t="s">
        <v>2954</v>
      </c>
      <c r="E13" s="0" t="s">
        <v>2955</v>
      </c>
      <c r="F13" s="0" t="s">
        <v>2941</v>
      </c>
      <c r="G13" s="0" t="s">
        <v>150</v>
      </c>
    </row>
    <row customHeight="1" ht="11.25">
      <c r="A14" s="0" t="s">
        <v>14</v>
      </c>
      <c r="B14" s="0" t="s">
        <v>2956</v>
      </c>
      <c r="C14" s="0" t="s">
        <v>2957</v>
      </c>
      <c r="D14" s="0" t="s">
        <v>2956</v>
      </c>
      <c r="E14" s="0" t="s">
        <v>2957</v>
      </c>
      <c r="F14" s="0" t="s">
        <v>2941</v>
      </c>
      <c r="G14" s="0" t="s">
        <v>151</v>
      </c>
    </row>
    <row customHeight="1" ht="11.25">
      <c r="A15" s="0" t="s">
        <v>14</v>
      </c>
      <c r="B15" s="0" t="s">
        <v>2958</v>
      </c>
      <c r="C15" s="0" t="s">
        <v>2959</v>
      </c>
      <c r="D15" s="0" t="s">
        <v>2958</v>
      </c>
      <c r="E15" s="0" t="s">
        <v>2959</v>
      </c>
      <c r="F15" s="0" t="s">
        <v>2941</v>
      </c>
      <c r="G15" s="0" t="s">
        <v>152</v>
      </c>
    </row>
    <row customHeight="1" ht="11.25">
      <c r="A16" s="0" t="s">
        <v>14</v>
      </c>
      <c r="B16" s="0" t="s">
        <v>2960</v>
      </c>
      <c r="C16" s="0" t="s">
        <v>2961</v>
      </c>
      <c r="D16" s="0" t="s">
        <v>2960</v>
      </c>
      <c r="E16" s="0" t="s">
        <v>2961</v>
      </c>
      <c r="F16" s="0" t="s">
        <v>2941</v>
      </c>
      <c r="G16" s="0" t="s">
        <v>855</v>
      </c>
    </row>
    <row customHeight="1" ht="11.25">
      <c r="A17" s="0" t="s">
        <v>14</v>
      </c>
      <c r="B17" s="0" t="s">
        <v>2962</v>
      </c>
      <c r="C17" s="0" t="s">
        <v>2963</v>
      </c>
      <c r="D17" s="0" t="s">
        <v>2962</v>
      </c>
      <c r="E17" s="0" t="s">
        <v>2963</v>
      </c>
      <c r="F17" s="0" t="s">
        <v>2941</v>
      </c>
      <c r="G17" s="0" t="s">
        <v>861</v>
      </c>
    </row>
    <row customHeight="1" ht="11.25">
      <c r="A18" s="0" t="s">
        <v>14</v>
      </c>
      <c r="B18" s="0" t="s">
        <v>2964</v>
      </c>
      <c r="C18" s="0" t="s">
        <v>2965</v>
      </c>
      <c r="D18" s="0" t="s">
        <v>2964</v>
      </c>
      <c r="E18" s="0" t="s">
        <v>2965</v>
      </c>
      <c r="F18" s="0" t="s">
        <v>2932</v>
      </c>
      <c r="G18" s="0" t="s">
        <v>872</v>
      </c>
    </row>
    <row customHeight="1" ht="11.25">
      <c r="A19" s="0" t="s">
        <v>14</v>
      </c>
      <c r="B19" s="0" t="s">
        <v>2966</v>
      </c>
      <c r="C19" s="0" t="s">
        <v>2967</v>
      </c>
      <c r="D19" s="0" t="s">
        <v>2966</v>
      </c>
      <c r="E19" s="0" t="s">
        <v>2967</v>
      </c>
      <c r="F19" s="0" t="s">
        <v>2941</v>
      </c>
      <c r="G19" s="0" t="s">
        <v>886</v>
      </c>
    </row>
    <row customHeight="1" ht="11.25">
      <c r="A20" s="0" t="s">
        <v>14</v>
      </c>
      <c r="B20" s="0" t="s">
        <v>2968</v>
      </c>
      <c r="C20" s="0" t="s">
        <v>2969</v>
      </c>
      <c r="D20" s="0" t="s">
        <v>2968</v>
      </c>
      <c r="E20" s="0" t="s">
        <v>2969</v>
      </c>
      <c r="F20" s="0" t="s">
        <v>2932</v>
      </c>
      <c r="G20" s="0" t="s">
        <v>898</v>
      </c>
    </row>
    <row customHeight="1" ht="11.25">
      <c r="A21" s="0" t="s">
        <v>14</v>
      </c>
      <c r="B21" s="0" t="s">
        <v>2970</v>
      </c>
      <c r="C21" s="0" t="s">
        <v>2971</v>
      </c>
      <c r="D21" s="0" t="s">
        <v>2970</v>
      </c>
      <c r="E21" s="0" t="s">
        <v>2971</v>
      </c>
      <c r="F21" s="0" t="s">
        <v>2941</v>
      </c>
      <c r="G21" s="0" t="s">
        <v>907</v>
      </c>
    </row>
    <row customHeight="1" ht="11.25">
      <c r="A22" s="0" t="s">
        <v>14</v>
      </c>
      <c r="B22" s="0" t="s">
        <v>2972</v>
      </c>
      <c r="C22" s="0" t="s">
        <v>2973</v>
      </c>
      <c r="D22" s="0" t="s">
        <v>2972</v>
      </c>
      <c r="E22" s="0" t="s">
        <v>2973</v>
      </c>
      <c r="F22" s="0" t="s">
        <v>2932</v>
      </c>
      <c r="G22" s="0" t="s">
        <v>923</v>
      </c>
    </row>
    <row customHeight="1" ht="11.25">
      <c r="A23" s="0" t="s">
        <v>14</v>
      </c>
      <c r="B23" s="0" t="s">
        <v>2974</v>
      </c>
      <c r="C23" s="0" t="s">
        <v>2975</v>
      </c>
      <c r="D23" s="0" t="s">
        <v>2974</v>
      </c>
      <c r="E23" s="0" t="s">
        <v>2975</v>
      </c>
      <c r="F23" s="0" t="s">
        <v>2941</v>
      </c>
      <c r="G23" s="0" t="s">
        <v>930</v>
      </c>
    </row>
    <row customHeight="1" ht="11.25">
      <c r="A24" s="0" t="s">
        <v>14</v>
      </c>
      <c r="B24" s="0" t="s">
        <v>2976</v>
      </c>
      <c r="C24" s="0" t="s">
        <v>2977</v>
      </c>
      <c r="D24" s="0" t="s">
        <v>2976</v>
      </c>
      <c r="E24" s="0" t="s">
        <v>2977</v>
      </c>
      <c r="F24" s="0" t="s">
        <v>2932</v>
      </c>
      <c r="G24" s="0" t="s">
        <v>938</v>
      </c>
    </row>
    <row customHeight="1" ht="11.25">
      <c r="A25" s="0" t="s">
        <v>14</v>
      </c>
      <c r="B25" s="0" t="s">
        <v>2978</v>
      </c>
      <c r="C25" s="0" t="s">
        <v>2979</v>
      </c>
      <c r="D25" s="0" t="s">
        <v>2978</v>
      </c>
      <c r="E25" s="0" t="s">
        <v>2979</v>
      </c>
      <c r="F25" s="0" t="s">
        <v>2932</v>
      </c>
      <c r="G25" s="0" t="s">
        <v>945</v>
      </c>
    </row>
    <row customHeight="1" ht="11.25">
      <c r="A26" s="0" t="s">
        <v>14</v>
      </c>
      <c r="B26" s="0" t="s">
        <v>2980</v>
      </c>
      <c r="C26" s="0" t="s">
        <v>2981</v>
      </c>
      <c r="D26" s="0" t="s">
        <v>2980</v>
      </c>
      <c r="E26" s="0" t="s">
        <v>2981</v>
      </c>
      <c r="F26" s="0" t="s">
        <v>2932</v>
      </c>
      <c r="G26" s="0" t="s">
        <v>949</v>
      </c>
    </row>
    <row customHeight="1" ht="11.25">
      <c r="A27" s="0" t="s">
        <v>14</v>
      </c>
      <c r="B27" s="0" t="s">
        <v>2982</v>
      </c>
      <c r="C27" s="0" t="s">
        <v>2983</v>
      </c>
      <c r="D27" s="0" t="s">
        <v>2982</v>
      </c>
      <c r="E27" s="0" t="s">
        <v>2983</v>
      </c>
      <c r="F27" s="0" t="s">
        <v>2932</v>
      </c>
      <c r="G27" s="0" t="s">
        <v>954</v>
      </c>
    </row>
    <row customHeight="1" ht="11.25">
      <c r="A28" s="0" t="s">
        <v>14</v>
      </c>
      <c r="B28" s="0" t="s">
        <v>2984</v>
      </c>
      <c r="C28" s="0" t="s">
        <v>2985</v>
      </c>
      <c r="D28" s="0" t="s">
        <v>2984</v>
      </c>
      <c r="E28" s="0" t="s">
        <v>2985</v>
      </c>
      <c r="F28" s="0" t="s">
        <v>2932</v>
      </c>
      <c r="G28" s="0" t="s">
        <v>962</v>
      </c>
    </row>
    <row customHeight="1" ht="11.25">
      <c r="A29" s="0" t="s">
        <v>14</v>
      </c>
      <c r="B29" s="0" t="s">
        <v>2986</v>
      </c>
      <c r="C29" s="0" t="s">
        <v>2987</v>
      </c>
      <c r="D29" s="0" t="s">
        <v>2986</v>
      </c>
      <c r="E29" s="0" t="s">
        <v>2987</v>
      </c>
      <c r="F29" s="0" t="s">
        <v>2941</v>
      </c>
      <c r="G29" s="0" t="s">
        <v>964</v>
      </c>
    </row>
    <row customHeight="1" ht="11.25">
      <c r="A30" s="0" t="s">
        <v>14</v>
      </c>
      <c r="B30" s="0" t="s">
        <v>2988</v>
      </c>
      <c r="C30" s="0" t="s">
        <v>2989</v>
      </c>
      <c r="D30" s="0" t="s">
        <v>2988</v>
      </c>
      <c r="E30" s="0" t="s">
        <v>2989</v>
      </c>
      <c r="F30" s="0" t="s">
        <v>2932</v>
      </c>
      <c r="G30" s="0" t="s">
        <v>967</v>
      </c>
    </row>
    <row customHeight="1" ht="11.25">
      <c r="A31" s="0" t="s">
        <v>14</v>
      </c>
      <c r="B31" s="0" t="s">
        <v>2990</v>
      </c>
      <c r="C31" s="0" t="s">
        <v>2991</v>
      </c>
      <c r="D31" s="0" t="s">
        <v>2990</v>
      </c>
      <c r="E31" s="0" t="s">
        <v>2991</v>
      </c>
      <c r="F31" s="0" t="s">
        <v>2941</v>
      </c>
      <c r="G31" s="0" t="s">
        <v>973</v>
      </c>
    </row>
    <row customHeight="1" ht="11.25">
      <c r="A32" s="0" t="s">
        <v>14</v>
      </c>
      <c r="B32" s="0" t="s">
        <v>2992</v>
      </c>
      <c r="C32" s="0" t="s">
        <v>2993</v>
      </c>
      <c r="D32" s="0" t="s">
        <v>2992</v>
      </c>
      <c r="E32" s="0" t="s">
        <v>2993</v>
      </c>
      <c r="F32" s="0" t="s">
        <v>2932</v>
      </c>
      <c r="G32" s="0" t="s">
        <v>975</v>
      </c>
    </row>
    <row customHeight="1" ht="11.25">
      <c r="A33" s="0" t="s">
        <v>14</v>
      </c>
      <c r="B33" s="0" t="s">
        <v>2994</v>
      </c>
      <c r="C33" s="0" t="s">
        <v>2995</v>
      </c>
      <c r="D33" s="0" t="s">
        <v>2994</v>
      </c>
      <c r="E33" s="0" t="s">
        <v>2995</v>
      </c>
      <c r="F33" s="0" t="s">
        <v>2941</v>
      </c>
      <c r="G33" s="0" t="s">
        <v>977</v>
      </c>
    </row>
    <row customHeight="1" ht="11.25">
      <c r="A34" s="0" t="s">
        <v>14</v>
      </c>
      <c r="B34" s="0" t="s">
        <v>2996</v>
      </c>
      <c r="C34" s="0" t="s">
        <v>2997</v>
      </c>
      <c r="D34" s="0" t="s">
        <v>2996</v>
      </c>
      <c r="E34" s="0" t="s">
        <v>2997</v>
      </c>
      <c r="F34" s="0" t="s">
        <v>2932</v>
      </c>
      <c r="G34" s="0" t="s">
        <v>979</v>
      </c>
    </row>
    <row customHeight="1" ht="11.25">
      <c r="A35" s="0" t="s">
        <v>14</v>
      </c>
      <c r="B35" s="0" t="s">
        <v>2998</v>
      </c>
      <c r="C35" s="0" t="s">
        <v>2999</v>
      </c>
      <c r="D35" s="0" t="s">
        <v>2998</v>
      </c>
      <c r="E35" s="0" t="s">
        <v>2999</v>
      </c>
      <c r="F35" s="0" t="s">
        <v>2932</v>
      </c>
      <c r="G35" s="0" t="s">
        <v>984</v>
      </c>
    </row>
    <row customHeight="1" ht="11.25">
      <c r="A36" s="0" t="s">
        <v>14</v>
      </c>
      <c r="B36" s="0" t="s">
        <v>3000</v>
      </c>
      <c r="C36" s="0" t="s">
        <v>3001</v>
      </c>
      <c r="D36" s="0" t="s">
        <v>3000</v>
      </c>
      <c r="E36" s="0" t="s">
        <v>3001</v>
      </c>
      <c r="F36" s="0" t="s">
        <v>2941</v>
      </c>
      <c r="G36" s="0" t="s">
        <v>989</v>
      </c>
    </row>
    <row customHeight="1" ht="11.25">
      <c r="A37" s="0" t="s">
        <v>14</v>
      </c>
      <c r="B37" s="0" t="s">
        <v>3002</v>
      </c>
      <c r="C37" s="0" t="s">
        <v>3003</v>
      </c>
      <c r="D37" s="0" t="s">
        <v>3002</v>
      </c>
      <c r="E37" s="0" t="s">
        <v>3003</v>
      </c>
      <c r="F37" s="0" t="s">
        <v>2932</v>
      </c>
      <c r="G37" s="0" t="s">
        <v>994</v>
      </c>
    </row>
    <row customHeight="1" ht="11.25">
      <c r="A38" s="0" t="s">
        <v>14</v>
      </c>
      <c r="B38" s="0" t="s">
        <v>3004</v>
      </c>
      <c r="C38" s="0" t="s">
        <v>3005</v>
      </c>
      <c r="D38" s="0" t="s">
        <v>3004</v>
      </c>
      <c r="E38" s="0" t="s">
        <v>3005</v>
      </c>
      <c r="F38" s="0" t="s">
        <v>2932</v>
      </c>
      <c r="G38" s="0" t="s">
        <v>1002</v>
      </c>
    </row>
    <row customHeight="1" ht="11.25">
      <c r="A39" s="0" t="s">
        <v>14</v>
      </c>
      <c r="B39" s="0" t="s">
        <v>3006</v>
      </c>
      <c r="C39" s="0" t="s">
        <v>3007</v>
      </c>
      <c r="D39" s="0" t="s">
        <v>3006</v>
      </c>
      <c r="E39" s="0" t="s">
        <v>3007</v>
      </c>
      <c r="F39" s="0" t="s">
        <v>2941</v>
      </c>
      <c r="G39" s="0" t="s">
        <v>1009</v>
      </c>
    </row>
    <row customHeight="1" ht="11.25">
      <c r="A40" s="0" t="s">
        <v>14</v>
      </c>
      <c r="B40" s="0" t="s">
        <v>3008</v>
      </c>
      <c r="C40" s="0" t="s">
        <v>3009</v>
      </c>
      <c r="D40" s="0" t="s">
        <v>3008</v>
      </c>
      <c r="E40" s="0" t="s">
        <v>3009</v>
      </c>
      <c r="F40" s="0" t="s">
        <v>2932</v>
      </c>
      <c r="G40" s="0" t="s">
        <v>1016</v>
      </c>
    </row>
    <row customHeight="1" ht="11.25">
      <c r="A41" s="0" t="s">
        <v>14</v>
      </c>
      <c r="B41" s="0" t="s">
        <v>3010</v>
      </c>
      <c r="C41" s="0" t="s">
        <v>3011</v>
      </c>
      <c r="D41" s="0" t="s">
        <v>3010</v>
      </c>
      <c r="E41" s="0" t="s">
        <v>3011</v>
      </c>
      <c r="F41" s="0" t="s">
        <v>2932</v>
      </c>
      <c r="G41" s="0" t="s">
        <v>1022</v>
      </c>
    </row>
    <row customHeight="1" ht="11.25">
      <c r="A42" s="0" t="s">
        <v>14</v>
      </c>
      <c r="B42" s="0" t="s">
        <v>3012</v>
      </c>
      <c r="C42" s="0" t="s">
        <v>3013</v>
      </c>
      <c r="D42" s="0" t="s">
        <v>3012</v>
      </c>
      <c r="E42" s="0" t="s">
        <v>3013</v>
      </c>
      <c r="F42" s="0" t="s">
        <v>2932</v>
      </c>
      <c r="G42" s="0" t="s">
        <v>1027</v>
      </c>
    </row>
    <row customHeight="1" ht="11.25">
      <c r="A43" s="0" t="s">
        <v>14</v>
      </c>
      <c r="B43" s="0" t="s">
        <v>3014</v>
      </c>
      <c r="C43" s="0" t="s">
        <v>3015</v>
      </c>
      <c r="D43" s="0" t="s">
        <v>3014</v>
      </c>
      <c r="E43" s="0" t="s">
        <v>3015</v>
      </c>
      <c r="F43" s="0" t="s">
        <v>2932</v>
      </c>
      <c r="G43" s="0" t="s">
        <v>1034</v>
      </c>
    </row>
    <row customHeight="1" ht="11.25">
      <c r="A44" s="0" t="s">
        <v>14</v>
      </c>
      <c r="B44" s="0" t="s">
        <v>99</v>
      </c>
      <c r="C44" s="0" t="s">
        <v>100</v>
      </c>
      <c r="D44" s="0" t="s">
        <v>99</v>
      </c>
      <c r="E44" s="0" t="s">
        <v>100</v>
      </c>
      <c r="F44" s="0" t="s">
        <v>2932</v>
      </c>
      <c r="G44"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BEA4C-07C8-E4A8-59AB-4FD928A9422B}"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3016</v>
      </c>
      <c r="B1" s="833" t="s">
        <v>3017</v>
      </c>
      <c r="C1" s="833" t="s">
        <v>3018</v>
      </c>
      <c r="D1" s="833" t="s">
        <v>3019</v>
      </c>
    </row>
    <row customHeight="1" ht="11.25">
      <c r="A2" s="1721" t="s">
        <v>108</v>
      </c>
      <c r="B2" s="1721" t="s">
        <v>3020</v>
      </c>
      <c r="C2" s="1721" t="s">
        <v>3021</v>
      </c>
      <c r="D2" s="1721" t="s">
        <v>3022</v>
      </c>
    </row>
    <row customHeight="1" ht="11.25">
      <c r="A3" s="1721" t="s">
        <v>109</v>
      </c>
      <c r="B3" s="1721" t="s">
        <v>3023</v>
      </c>
      <c r="C3" s="1721" t="s">
        <v>3024</v>
      </c>
      <c r="D3" s="1721" t="s">
        <v>3025</v>
      </c>
    </row>
    <row customHeight="1" ht="11.25">
      <c r="A4" s="1721" t="s">
        <v>89</v>
      </c>
      <c r="B4" s="1721" t="s">
        <v>3026</v>
      </c>
      <c r="C4" s="1721" t="s">
        <v>3027</v>
      </c>
      <c r="D4" s="1721" t="s">
        <v>3022</v>
      </c>
    </row>
    <row customHeight="1" ht="11.25">
      <c r="A5" s="1721" t="s">
        <v>90</v>
      </c>
      <c r="B5" s="1721" t="s">
        <v>3028</v>
      </c>
      <c r="C5" s="1721" t="s">
        <v>3029</v>
      </c>
      <c r="D5" s="1721" t="s">
        <v>3030</v>
      </c>
    </row>
    <row customHeight="1" ht="11.25">
      <c r="A6" s="1721" t="s">
        <v>110</v>
      </c>
      <c r="B6" s="1721" t="s">
        <v>3031</v>
      </c>
      <c r="C6" s="1721" t="s">
        <v>3024</v>
      </c>
      <c r="D6" s="1721" t="s">
        <v>3025</v>
      </c>
    </row>
    <row customHeight="1" ht="11.25">
      <c r="A7" s="1721" t="s">
        <v>91</v>
      </c>
      <c r="B7" s="1721" t="s">
        <v>3032</v>
      </c>
      <c r="C7" s="1721" t="s">
        <v>3027</v>
      </c>
      <c r="D7" s="1721" t="s">
        <v>3033</v>
      </c>
    </row>
    <row customHeight="1" ht="11.25">
      <c r="A8" s="1721" t="s">
        <v>92</v>
      </c>
      <c r="B8" s="1721" t="s">
        <v>3034</v>
      </c>
      <c r="C8" s="1721" t="s">
        <v>3027</v>
      </c>
      <c r="D8" s="1721" t="s">
        <v>3035</v>
      </c>
    </row>
    <row customHeight="1" ht="11.25">
      <c r="A9" s="1721" t="s">
        <v>111</v>
      </c>
      <c r="B9" s="1721" t="s">
        <v>3036</v>
      </c>
      <c r="C9" s="1721" t="s">
        <v>3037</v>
      </c>
      <c r="D9" s="1721" t="s">
        <v>3033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B7C62-6976-41E3-5AD1-BCC2F0D7A65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C852D-5083-5778-5602-28B73DF44AC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3038</v>
      </c>
    </row>
    <row customHeight="1" ht="11.25">
      <c r="A2" s="163" t="s">
        <v>97</v>
      </c>
      <c r="B2" s="163" t="s">
        <v>3039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7750E-C03B-A9D3-1427-3D9D73E3E1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3040</v>
      </c>
      <c r="B1" s="833" t="s">
        <v>3041</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815DE-F236-85BF-2A76-18C86E0E51C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3040</v>
      </c>
      <c r="B1" s="833" t="s">
        <v>3042</v>
      </c>
    </row>
    <row customHeight="1" ht="11.25">
      <c r="A2" s="833" t="s">
        <v>3043</v>
      </c>
      <c r="B2" s="833" t="s">
        <v>895</v>
      </c>
    </row>
    <row customHeight="1" ht="11.25">
      <c r="A3" s="833" t="s">
        <v>3044</v>
      </c>
      <c r="B3" s="833" t="s">
        <v>904</v>
      </c>
    </row>
    <row customHeight="1" ht="11.25">
      <c r="A4" s="833" t="s">
        <v>261</v>
      </c>
      <c r="B4" s="833"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5C263-0302-2C2F-0269-FA873A6B9D49}"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2932</v>
      </c>
      <c r="G3" s="0" t="s">
        <v>109</v>
      </c>
    </row>
    <row customHeight="1" ht="11.25">
      <c r="A4" s="0" t="s">
        <v>14</v>
      </c>
      <c r="B4" s="0" t="s">
        <v>2935</v>
      </c>
      <c r="C4" s="0" t="s">
        <v>2936</v>
      </c>
      <c r="D4" s="0" t="s">
        <v>2935</v>
      </c>
      <c r="E4" s="0" t="s">
        <v>2936</v>
      </c>
      <c r="F4" s="0" t="s">
        <v>2932</v>
      </c>
      <c r="G4" s="0" t="s">
        <v>89</v>
      </c>
    </row>
    <row customHeight="1" ht="11.25">
      <c r="A5" s="0" t="s">
        <v>14</v>
      </c>
      <c r="B5" s="0" t="s">
        <v>2937</v>
      </c>
      <c r="C5" s="0" t="s">
        <v>2938</v>
      </c>
      <c r="D5" s="0" t="s">
        <v>2937</v>
      </c>
      <c r="E5" s="0" t="s">
        <v>2938</v>
      </c>
      <c r="F5" s="0" t="s">
        <v>2932</v>
      </c>
      <c r="G5" s="0" t="s">
        <v>90</v>
      </c>
    </row>
    <row customHeight="1" ht="11.25">
      <c r="A6" s="0" t="s">
        <v>14</v>
      </c>
      <c r="B6" s="0" t="s">
        <v>2939</v>
      </c>
      <c r="C6" s="0" t="s">
        <v>2940</v>
      </c>
      <c r="D6" s="0" t="s">
        <v>2939</v>
      </c>
      <c r="E6" s="0" t="s">
        <v>2940</v>
      </c>
      <c r="F6" s="0" t="s">
        <v>2941</v>
      </c>
      <c r="G6" s="0" t="s">
        <v>110</v>
      </c>
    </row>
    <row customHeight="1" ht="11.25">
      <c r="A7" s="0" t="s">
        <v>14</v>
      </c>
      <c r="B7" s="0" t="s">
        <v>2942</v>
      </c>
      <c r="C7" s="0" t="s">
        <v>2943</v>
      </c>
      <c r="D7" s="0" t="s">
        <v>2942</v>
      </c>
      <c r="E7" s="0" t="s">
        <v>2943</v>
      </c>
      <c r="F7" s="0" t="s">
        <v>2932</v>
      </c>
      <c r="G7" s="0" t="s">
        <v>91</v>
      </c>
    </row>
    <row customHeight="1" ht="11.25">
      <c r="A8" s="0" t="s">
        <v>14</v>
      </c>
      <c r="B8" s="0" t="s">
        <v>2944</v>
      </c>
      <c r="C8" s="0" t="s">
        <v>2945</v>
      </c>
      <c r="D8" s="0" t="s">
        <v>2944</v>
      </c>
      <c r="E8" s="0" t="s">
        <v>2945</v>
      </c>
      <c r="F8" s="0" t="s">
        <v>2932</v>
      </c>
      <c r="G8" s="0" t="s">
        <v>92</v>
      </c>
    </row>
    <row customHeight="1" ht="11.25">
      <c r="A9" s="0" t="s">
        <v>14</v>
      </c>
      <c r="B9" s="0" t="s">
        <v>2946</v>
      </c>
      <c r="C9" s="0" t="s">
        <v>2947</v>
      </c>
      <c r="D9" s="0" t="s">
        <v>2946</v>
      </c>
      <c r="E9" s="0" t="s">
        <v>2947</v>
      </c>
      <c r="F9" s="0" t="s">
        <v>2941</v>
      </c>
      <c r="G9" s="0" t="s">
        <v>111</v>
      </c>
    </row>
    <row customHeight="1" ht="11.25">
      <c r="A10" s="0" t="s">
        <v>14</v>
      </c>
      <c r="B10" s="0" t="s">
        <v>2948</v>
      </c>
      <c r="C10" s="0" t="s">
        <v>2949</v>
      </c>
      <c r="D10" s="0" t="s">
        <v>2948</v>
      </c>
      <c r="E10" s="0" t="s">
        <v>2949</v>
      </c>
      <c r="F10" s="0" t="s">
        <v>2932</v>
      </c>
      <c r="G10" s="0" t="s">
        <v>147</v>
      </c>
    </row>
    <row customHeight="1" ht="11.25">
      <c r="A11" s="0" t="s">
        <v>14</v>
      </c>
      <c r="B11" s="0" t="s">
        <v>2950</v>
      </c>
      <c r="C11" s="0" t="s">
        <v>2951</v>
      </c>
      <c r="D11" s="0" t="s">
        <v>2950</v>
      </c>
      <c r="E11" s="0" t="s">
        <v>2951</v>
      </c>
      <c r="F11" s="0" t="s">
        <v>2941</v>
      </c>
      <c r="G11" s="0" t="s">
        <v>148</v>
      </c>
    </row>
    <row customHeight="1" ht="11.25">
      <c r="A12" s="0" t="s">
        <v>14</v>
      </c>
      <c r="B12" s="0" t="s">
        <v>2952</v>
      </c>
      <c r="C12" s="0" t="s">
        <v>2953</v>
      </c>
      <c r="D12" s="0" t="s">
        <v>2952</v>
      </c>
      <c r="E12" s="0" t="s">
        <v>2953</v>
      </c>
      <c r="F12" s="0" t="s">
        <v>2941</v>
      </c>
      <c r="G12" s="0" t="s">
        <v>149</v>
      </c>
    </row>
    <row customHeight="1" ht="11.25">
      <c r="A13" s="0" t="s">
        <v>14</v>
      </c>
      <c r="B13" s="0" t="s">
        <v>2956</v>
      </c>
      <c r="C13" s="0" t="s">
        <v>2957</v>
      </c>
      <c r="D13" s="0" t="s">
        <v>2956</v>
      </c>
      <c r="E13" s="0" t="s">
        <v>2957</v>
      </c>
      <c r="F13" s="0" t="s">
        <v>2941</v>
      </c>
      <c r="G13" s="0" t="s">
        <v>151</v>
      </c>
    </row>
    <row customHeight="1" ht="11.25">
      <c r="A14" s="0" t="s">
        <v>14</v>
      </c>
      <c r="B14" s="0" t="s">
        <v>2958</v>
      </c>
      <c r="C14" s="0" t="s">
        <v>2959</v>
      </c>
      <c r="D14" s="0" t="s">
        <v>2958</v>
      </c>
      <c r="E14" s="0" t="s">
        <v>2959</v>
      </c>
      <c r="F14" s="0" t="s">
        <v>2941</v>
      </c>
      <c r="G14" s="0" t="s">
        <v>152</v>
      </c>
    </row>
    <row customHeight="1" ht="11.25">
      <c r="A15" s="0" t="s">
        <v>14</v>
      </c>
      <c r="B15" s="0" t="s">
        <v>2960</v>
      </c>
      <c r="C15" s="0" t="s">
        <v>2961</v>
      </c>
      <c r="D15" s="0" t="s">
        <v>2960</v>
      </c>
      <c r="E15" s="0" t="s">
        <v>2961</v>
      </c>
      <c r="F15" s="0" t="s">
        <v>2941</v>
      </c>
      <c r="G15" s="0" t="s">
        <v>855</v>
      </c>
    </row>
    <row customHeight="1" ht="11.25">
      <c r="A16" s="0" t="s">
        <v>14</v>
      </c>
      <c r="B16" s="0" t="s">
        <v>2962</v>
      </c>
      <c r="C16" s="0" t="s">
        <v>2963</v>
      </c>
      <c r="D16" s="0" t="s">
        <v>2962</v>
      </c>
      <c r="E16" s="0" t="s">
        <v>2963</v>
      </c>
      <c r="F16" s="0" t="s">
        <v>2941</v>
      </c>
      <c r="G16" s="0" t="s">
        <v>861</v>
      </c>
    </row>
    <row customHeight="1" ht="11.25">
      <c r="A17" s="0" t="s">
        <v>14</v>
      </c>
      <c r="B17" s="0" t="s">
        <v>2964</v>
      </c>
      <c r="C17" s="0" t="s">
        <v>2965</v>
      </c>
      <c r="D17" s="0" t="s">
        <v>2964</v>
      </c>
      <c r="E17" s="0" t="s">
        <v>2965</v>
      </c>
      <c r="F17" s="0" t="s">
        <v>2932</v>
      </c>
      <c r="G17" s="0" t="s">
        <v>872</v>
      </c>
    </row>
    <row customHeight="1" ht="11.25">
      <c r="A18" s="0" t="s">
        <v>14</v>
      </c>
      <c r="B18" s="0" t="s">
        <v>2966</v>
      </c>
      <c r="C18" s="0" t="s">
        <v>2967</v>
      </c>
      <c r="D18" s="0" t="s">
        <v>2966</v>
      </c>
      <c r="E18" s="0" t="s">
        <v>2967</v>
      </c>
      <c r="F18" s="0" t="s">
        <v>2941</v>
      </c>
      <c r="G18" s="0" t="s">
        <v>886</v>
      </c>
    </row>
    <row customHeight="1" ht="11.25">
      <c r="A19" s="0" t="s">
        <v>14</v>
      </c>
      <c r="B19" s="0" t="s">
        <v>2968</v>
      </c>
      <c r="C19" s="0" t="s">
        <v>2969</v>
      </c>
      <c r="D19" s="0" t="s">
        <v>2968</v>
      </c>
      <c r="E19" s="0" t="s">
        <v>2969</v>
      </c>
      <c r="F19" s="0" t="s">
        <v>2932</v>
      </c>
      <c r="G19" s="0" t="s">
        <v>898</v>
      </c>
    </row>
    <row customHeight="1" ht="11.25">
      <c r="A20" s="0" t="s">
        <v>14</v>
      </c>
      <c r="B20" s="0" t="s">
        <v>2970</v>
      </c>
      <c r="C20" s="0" t="s">
        <v>2971</v>
      </c>
      <c r="D20" s="0" t="s">
        <v>2970</v>
      </c>
      <c r="E20" s="0" t="s">
        <v>2971</v>
      </c>
      <c r="F20" s="0" t="s">
        <v>2941</v>
      </c>
      <c r="G20" s="0" t="s">
        <v>907</v>
      </c>
    </row>
    <row customHeight="1" ht="11.25">
      <c r="A21" s="0" t="s">
        <v>14</v>
      </c>
      <c r="B21" s="0" t="s">
        <v>2972</v>
      </c>
      <c r="C21" s="0" t="s">
        <v>2973</v>
      </c>
      <c r="D21" s="0" t="s">
        <v>2972</v>
      </c>
      <c r="E21" s="0" t="s">
        <v>2973</v>
      </c>
      <c r="F21" s="0" t="s">
        <v>2932</v>
      </c>
      <c r="G21" s="0" t="s">
        <v>923</v>
      </c>
    </row>
    <row customHeight="1" ht="11.25">
      <c r="A22" s="0" t="s">
        <v>14</v>
      </c>
      <c r="B22" s="0" t="s">
        <v>2974</v>
      </c>
      <c r="C22" s="0" t="s">
        <v>2975</v>
      </c>
      <c r="D22" s="0" t="s">
        <v>2974</v>
      </c>
      <c r="E22" s="0" t="s">
        <v>2975</v>
      </c>
      <c r="F22" s="0" t="s">
        <v>2941</v>
      </c>
      <c r="G22" s="0" t="s">
        <v>930</v>
      </c>
    </row>
    <row customHeight="1" ht="11.25">
      <c r="A23" s="0" t="s">
        <v>14</v>
      </c>
      <c r="B23" s="0" t="s">
        <v>2976</v>
      </c>
      <c r="C23" s="0" t="s">
        <v>2977</v>
      </c>
      <c r="D23" s="0" t="s">
        <v>2976</v>
      </c>
      <c r="E23" s="0" t="s">
        <v>2977</v>
      </c>
      <c r="F23" s="0" t="s">
        <v>2932</v>
      </c>
      <c r="G23" s="0" t="s">
        <v>938</v>
      </c>
    </row>
    <row customHeight="1" ht="11.25">
      <c r="A24" s="0" t="s">
        <v>14</v>
      </c>
      <c r="B24" s="0" t="s">
        <v>2978</v>
      </c>
      <c r="C24" s="0" t="s">
        <v>2979</v>
      </c>
      <c r="D24" s="0" t="s">
        <v>2978</v>
      </c>
      <c r="E24" s="0" t="s">
        <v>2979</v>
      </c>
      <c r="F24" s="0" t="s">
        <v>2932</v>
      </c>
      <c r="G24" s="0" t="s">
        <v>945</v>
      </c>
    </row>
    <row customHeight="1" ht="11.25">
      <c r="A25" s="0" t="s">
        <v>14</v>
      </c>
      <c r="B25" s="0" t="s">
        <v>2980</v>
      </c>
      <c r="C25" s="0" t="s">
        <v>2981</v>
      </c>
      <c r="D25" s="0" t="s">
        <v>2980</v>
      </c>
      <c r="E25" s="0" t="s">
        <v>2981</v>
      </c>
      <c r="F25" s="0" t="s">
        <v>2932</v>
      </c>
      <c r="G25" s="0" t="s">
        <v>949</v>
      </c>
    </row>
    <row customHeight="1" ht="11.25">
      <c r="A26" s="0" t="s">
        <v>14</v>
      </c>
      <c r="B26" s="0" t="s">
        <v>2982</v>
      </c>
      <c r="C26" s="0" t="s">
        <v>2983</v>
      </c>
      <c r="D26" s="0" t="s">
        <v>2982</v>
      </c>
      <c r="E26" s="0" t="s">
        <v>2983</v>
      </c>
      <c r="F26" s="0" t="s">
        <v>2932</v>
      </c>
      <c r="G26" s="0" t="s">
        <v>954</v>
      </c>
    </row>
    <row customHeight="1" ht="11.25">
      <c r="A27" s="0" t="s">
        <v>14</v>
      </c>
      <c r="B27" s="0" t="s">
        <v>2984</v>
      </c>
      <c r="C27" s="0" t="s">
        <v>2985</v>
      </c>
      <c r="D27" s="0" t="s">
        <v>2984</v>
      </c>
      <c r="E27" s="0" t="s">
        <v>2985</v>
      </c>
      <c r="F27" s="0" t="s">
        <v>2932</v>
      </c>
      <c r="G27" s="0" t="s">
        <v>962</v>
      </c>
    </row>
    <row customHeight="1" ht="11.25">
      <c r="A28" s="0" t="s">
        <v>14</v>
      </c>
      <c r="B28" s="0" t="s">
        <v>2986</v>
      </c>
      <c r="C28" s="0" t="s">
        <v>2987</v>
      </c>
      <c r="D28" s="0" t="s">
        <v>2986</v>
      </c>
      <c r="E28" s="0" t="s">
        <v>2987</v>
      </c>
      <c r="F28" s="0" t="s">
        <v>2941</v>
      </c>
      <c r="G28" s="0" t="s">
        <v>964</v>
      </c>
    </row>
    <row customHeight="1" ht="11.25">
      <c r="A29" s="0" t="s">
        <v>14</v>
      </c>
      <c r="B29" s="0" t="s">
        <v>2988</v>
      </c>
      <c r="C29" s="0" t="s">
        <v>2989</v>
      </c>
      <c r="D29" s="0" t="s">
        <v>2988</v>
      </c>
      <c r="E29" s="0" t="s">
        <v>2989</v>
      </c>
      <c r="F29" s="0" t="s">
        <v>2932</v>
      </c>
      <c r="G29" s="0" t="s">
        <v>967</v>
      </c>
    </row>
    <row customHeight="1" ht="11.25">
      <c r="A30" s="0" t="s">
        <v>14</v>
      </c>
      <c r="B30" s="0" t="s">
        <v>2990</v>
      </c>
      <c r="C30" s="0" t="s">
        <v>2991</v>
      </c>
      <c r="D30" s="0" t="s">
        <v>2990</v>
      </c>
      <c r="E30" s="0" t="s">
        <v>2991</v>
      </c>
      <c r="F30" s="0" t="s">
        <v>2941</v>
      </c>
      <c r="G30" s="0" t="s">
        <v>973</v>
      </c>
    </row>
    <row customHeight="1" ht="11.25">
      <c r="A31" s="0" t="s">
        <v>14</v>
      </c>
      <c r="B31" s="0" t="s">
        <v>2992</v>
      </c>
      <c r="C31" s="0" t="s">
        <v>2993</v>
      </c>
      <c r="D31" s="0" t="s">
        <v>2992</v>
      </c>
      <c r="E31" s="0" t="s">
        <v>2993</v>
      </c>
      <c r="F31" s="0" t="s">
        <v>2932</v>
      </c>
      <c r="G31" s="0" t="s">
        <v>975</v>
      </c>
    </row>
    <row customHeight="1" ht="11.25">
      <c r="A32" s="0" t="s">
        <v>14</v>
      </c>
      <c r="B32" s="0" t="s">
        <v>2994</v>
      </c>
      <c r="C32" s="0" t="s">
        <v>2995</v>
      </c>
      <c r="D32" s="0" t="s">
        <v>2994</v>
      </c>
      <c r="E32" s="0" t="s">
        <v>2995</v>
      </c>
      <c r="F32" s="0" t="s">
        <v>2941</v>
      </c>
      <c r="G32" s="0" t="s">
        <v>977</v>
      </c>
    </row>
    <row customHeight="1" ht="11.25">
      <c r="A33" s="0" t="s">
        <v>14</v>
      </c>
      <c r="B33" s="0" t="s">
        <v>2996</v>
      </c>
      <c r="C33" s="0" t="s">
        <v>2997</v>
      </c>
      <c r="D33" s="0" t="s">
        <v>2996</v>
      </c>
      <c r="E33" s="0" t="s">
        <v>2997</v>
      </c>
      <c r="F33" s="0" t="s">
        <v>2932</v>
      </c>
      <c r="G33" s="0" t="s">
        <v>979</v>
      </c>
    </row>
    <row customHeight="1" ht="11.25">
      <c r="A34" s="0" t="s">
        <v>14</v>
      </c>
      <c r="B34" s="0" t="s">
        <v>2998</v>
      </c>
      <c r="C34" s="0" t="s">
        <v>2999</v>
      </c>
      <c r="D34" s="0" t="s">
        <v>2998</v>
      </c>
      <c r="E34" s="0" t="s">
        <v>2999</v>
      </c>
      <c r="F34" s="0" t="s">
        <v>2932</v>
      </c>
      <c r="G34" s="0" t="s">
        <v>984</v>
      </c>
    </row>
    <row customHeight="1" ht="11.25">
      <c r="A35" s="0" t="s">
        <v>14</v>
      </c>
      <c r="B35" s="0" t="s">
        <v>3000</v>
      </c>
      <c r="C35" s="0" t="s">
        <v>3001</v>
      </c>
      <c r="D35" s="0" t="s">
        <v>3000</v>
      </c>
      <c r="E35" s="0" t="s">
        <v>3001</v>
      </c>
      <c r="F35" s="0" t="s">
        <v>2941</v>
      </c>
      <c r="G35" s="0" t="s">
        <v>989</v>
      </c>
    </row>
    <row customHeight="1" ht="11.25">
      <c r="A36" s="0" t="s">
        <v>14</v>
      </c>
      <c r="B36" s="0" t="s">
        <v>3002</v>
      </c>
      <c r="C36" s="0" t="s">
        <v>3003</v>
      </c>
      <c r="D36" s="0" t="s">
        <v>3002</v>
      </c>
      <c r="E36" s="0" t="s">
        <v>3003</v>
      </c>
      <c r="F36" s="0" t="s">
        <v>2932</v>
      </c>
      <c r="G36" s="0" t="s">
        <v>994</v>
      </c>
    </row>
    <row customHeight="1" ht="11.25">
      <c r="A37" s="0" t="s">
        <v>14</v>
      </c>
      <c r="B37" s="0" t="s">
        <v>3004</v>
      </c>
      <c r="C37" s="0" t="s">
        <v>3005</v>
      </c>
      <c r="D37" s="0" t="s">
        <v>3004</v>
      </c>
      <c r="E37" s="0" t="s">
        <v>3005</v>
      </c>
      <c r="F37" s="0" t="s">
        <v>2932</v>
      </c>
      <c r="G37" s="0" t="s">
        <v>1002</v>
      </c>
    </row>
    <row customHeight="1" ht="11.25">
      <c r="A38" s="0" t="s">
        <v>14</v>
      </c>
      <c r="B38" s="0" t="s">
        <v>3006</v>
      </c>
      <c r="C38" s="0" t="s">
        <v>3007</v>
      </c>
      <c r="D38" s="0" t="s">
        <v>3006</v>
      </c>
      <c r="E38" s="0" t="s">
        <v>3007</v>
      </c>
      <c r="F38" s="0" t="s">
        <v>2941</v>
      </c>
      <c r="G38" s="0" t="s">
        <v>1009</v>
      </c>
    </row>
    <row customHeight="1" ht="11.25">
      <c r="A39" s="0" t="s">
        <v>14</v>
      </c>
      <c r="B39" s="0" t="s">
        <v>3008</v>
      </c>
      <c r="C39" s="0" t="s">
        <v>3009</v>
      </c>
      <c r="D39" s="0" t="s">
        <v>3008</v>
      </c>
      <c r="E39" s="0" t="s">
        <v>3009</v>
      </c>
      <c r="F39" s="0" t="s">
        <v>2932</v>
      </c>
      <c r="G39" s="0" t="s">
        <v>1016</v>
      </c>
    </row>
    <row customHeight="1" ht="11.25">
      <c r="A40" s="0" t="s">
        <v>14</v>
      </c>
      <c r="B40" s="0" t="s">
        <v>3010</v>
      </c>
      <c r="C40" s="0" t="s">
        <v>3011</v>
      </c>
      <c r="D40" s="0" t="s">
        <v>3010</v>
      </c>
      <c r="E40" s="0" t="s">
        <v>3011</v>
      </c>
      <c r="F40" s="0" t="s">
        <v>2932</v>
      </c>
      <c r="G40" s="0" t="s">
        <v>1022</v>
      </c>
    </row>
    <row customHeight="1" ht="11.25">
      <c r="A41" s="0" t="s">
        <v>14</v>
      </c>
      <c r="B41" s="0" t="s">
        <v>3012</v>
      </c>
      <c r="C41" s="0" t="s">
        <v>3013</v>
      </c>
      <c r="D41" s="0" t="s">
        <v>3012</v>
      </c>
      <c r="E41" s="0" t="s">
        <v>3013</v>
      </c>
      <c r="F41" s="0" t="s">
        <v>2932</v>
      </c>
      <c r="G41" s="0" t="s">
        <v>1027</v>
      </c>
    </row>
    <row customHeight="1" ht="11.25">
      <c r="A42" s="0" t="s">
        <v>14</v>
      </c>
      <c r="B42" s="0" t="s">
        <v>3014</v>
      </c>
      <c r="C42" s="0" t="s">
        <v>3015</v>
      </c>
      <c r="D42" s="0" t="s">
        <v>3014</v>
      </c>
      <c r="E42" s="0" t="s">
        <v>3015</v>
      </c>
      <c r="F42" s="0" t="s">
        <v>2932</v>
      </c>
      <c r="G42" s="0" t="s">
        <v>1034</v>
      </c>
    </row>
    <row customHeight="1" ht="11.25">
      <c r="A43" s="0" t="s">
        <v>14</v>
      </c>
      <c r="B43" s="0" t="s">
        <v>99</v>
      </c>
      <c r="C43" s="0" t="s">
        <v>100</v>
      </c>
      <c r="D43" s="0" t="s">
        <v>99</v>
      </c>
      <c r="E43" s="0" t="s">
        <v>100</v>
      </c>
      <c r="F43" s="0" t="s">
        <v>2932</v>
      </c>
      <c r="G43" s="0"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A87B2-59DD-7287-C14E-982F73961B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3045</v>
      </c>
      <c r="B1" s="833" t="s">
        <v>3046</v>
      </c>
      <c r="C1" s="833" t="s">
        <v>553</v>
      </c>
    </row>
    <row customHeight="1" ht="11.25">
      <c r="A2" s="833">
        <v>4189678</v>
      </c>
      <c r="B2" s="833" t="s">
        <v>3047</v>
      </c>
      <c r="C2" s="833" t="s">
        <v>3048</v>
      </c>
    </row>
    <row customHeight="1" ht="11.25">
      <c r="A3" s="833">
        <v>4190415</v>
      </c>
      <c r="B3" s="833" t="s">
        <v>3049</v>
      </c>
      <c r="C3" s="833" t="s">
        <v>3048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06924-CC75-078D-E926-116EC1169F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3050</v>
      </c>
      <c r="B1" s="143" t="s">
        <v>3051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C62DE-79B7-1B49-0C45-6C33C7C96DD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3052</v>
      </c>
      <c r="B1" s="0" t="b">
        <v>1</v>
      </c>
    </row>
    <row customHeight="1" ht="11.25">
      <c r="A2" s="0" t="s">
        <v>3053</v>
      </c>
      <c r="B2" s="0" t="b">
        <v>0</v>
      </c>
    </row>
    <row customHeight="1" ht="11.25">
      <c r="A3" s="0" t="s">
        <v>3054</v>
      </c>
      <c r="B3" s="0" t="b">
        <v>0</v>
      </c>
    </row>
    <row customHeight="1" ht="11.25">
      <c r="A4" s="0" t="s">
        <v>3055</v>
      </c>
      <c r="B4" s="0" t="b">
        <v>0</v>
      </c>
    </row>
    <row customHeight="1" ht="11.25">
      <c r="A5" s="0" t="s">
        <v>3056</v>
      </c>
      <c r="B5" s="0" t="b">
        <v>1</v>
      </c>
    </row>
    <row customHeight="1" ht="11.25">
      <c r="A6" s="0" t="s">
        <v>3057</v>
      </c>
      <c r="B6" s="0" t="b">
        <v>0</v>
      </c>
    </row>
    <row customHeight="1" ht="11.25">
      <c r="A7" s="0" t="s">
        <v>3058</v>
      </c>
      <c r="B7" s="0" t="b">
        <v>0</v>
      </c>
    </row>
    <row customHeight="1" ht="11.25">
      <c r="A8" s="0" t="s">
        <v>3059</v>
      </c>
      <c r="B8" s="0" t="b">
        <v>0</v>
      </c>
    </row>
    <row customHeight="1" ht="11.25">
      <c r="A9" s="0" t="s">
        <v>3060</v>
      </c>
      <c r="B9" s="0" t="b">
        <v>1</v>
      </c>
    </row>
    <row customHeight="1" ht="11.25">
      <c r="A10" s="0" t="s">
        <v>3061</v>
      </c>
      <c r="B10" s="0" t="b">
        <v>0</v>
      </c>
    </row>
    <row customHeight="1" ht="11.25">
      <c r="A11" s="0" t="s">
        <v>3062</v>
      </c>
      <c r="B11" s="0" t="b">
        <v>0</v>
      </c>
    </row>
    <row customHeight="1" ht="11.25">
      <c r="A12" s="0" t="s">
        <v>3063</v>
      </c>
      <c r="B12" s="0" t="b">
        <v>0</v>
      </c>
    </row>
    <row customHeight="1" ht="11.25">
      <c r="A13" s="0" t="s">
        <v>3064</v>
      </c>
      <c r="B13" s="0" t="b">
        <v>0</v>
      </c>
    </row>
    <row customHeight="1" ht="11.25">
      <c r="A14" s="0" t="s">
        <v>3065</v>
      </c>
      <c r="B14" s="0" t="b">
        <v>0</v>
      </c>
    </row>
    <row customHeight="1" ht="11.25">
      <c r="A15" s="0" t="s">
        <v>3066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6C254-9CDF-D05C-B9B6-B0B37256DED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739B9-0334-2EA4-5825-5AD511C35A0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3067</v>
      </c>
      <c r="B1" s="49" t="s">
        <v>3068</v>
      </c>
    </row>
    <row customHeight="1" ht="11.25">
      <c r="A2" s="0" t="s">
        <v>3069</v>
      </c>
      <c r="B2" s="0" t="s">
        <v>3070</v>
      </c>
    </row>
    <row customHeight="1" ht="11.25">
      <c r="A3" s="0" t="s">
        <v>3071</v>
      </c>
      <c r="B3" s="0" t="s">
        <v>3072</v>
      </c>
    </row>
    <row customHeight="1" ht="11.25">
      <c r="A4" s="0" t="s">
        <v>3073</v>
      </c>
      <c r="B4" s="0" t="s">
        <v>3074</v>
      </c>
    </row>
    <row customHeight="1" ht="11.25">
      <c r="A5" s="0" t="s">
        <v>3075</v>
      </c>
      <c r="B5" s="0" t="s">
        <v>3076</v>
      </c>
    </row>
    <row customHeight="1" ht="11.25">
      <c r="A6" s="0" t="s">
        <v>3077</v>
      </c>
      <c r="B6" s="0" t="s">
        <v>3078</v>
      </c>
    </row>
    <row customHeight="1" ht="11.25">
      <c r="A7" s="0" t="s">
        <v>3079</v>
      </c>
      <c r="B7" s="0" t="s">
        <v>3080</v>
      </c>
    </row>
    <row customHeight="1" ht="11.25">
      <c r="A8" s="0" t="s">
        <v>3081</v>
      </c>
      <c r="B8" s="0" t="s">
        <v>3082</v>
      </c>
    </row>
    <row customHeight="1" ht="11.25">
      <c r="A9" s="0" t="s">
        <v>3083</v>
      </c>
      <c r="B9" s="0" t="s">
        <v>3084</v>
      </c>
    </row>
    <row customHeight="1" ht="11.25">
      <c r="A10" s="0" t="s">
        <v>3085</v>
      </c>
      <c r="B10" s="0" t="s">
        <v>3086</v>
      </c>
    </row>
    <row customHeight="1" ht="11.25">
      <c r="A11" s="0" t="s">
        <v>3087</v>
      </c>
      <c r="B11" s="0" t="s">
        <v>3088</v>
      </c>
    </row>
    <row customHeight="1" ht="11.25">
      <c r="A12" s="0" t="s">
        <v>3089</v>
      </c>
      <c r="B12" s="0" t="s">
        <v>3090</v>
      </c>
    </row>
    <row customHeight="1" ht="11.25">
      <c r="A13" s="0" t="s">
        <v>3091</v>
      </c>
      <c r="B13" s="0" t="s">
        <v>3092</v>
      </c>
    </row>
    <row customHeight="1" ht="11.25">
      <c r="A14" s="0" t="s">
        <v>3093</v>
      </c>
      <c r="B14" s="0" t="s">
        <v>3094</v>
      </c>
    </row>
    <row customHeight="1" ht="11.25">
      <c r="A15" s="0" t="s">
        <v>3095</v>
      </c>
      <c r="B15" s="0" t="s">
        <v>3096</v>
      </c>
    </row>
    <row customHeight="1" ht="11.25">
      <c r="A16" s="0" t="s">
        <v>3097</v>
      </c>
      <c r="B16" s="0" t="s">
        <v>3098</v>
      </c>
    </row>
    <row customHeight="1" ht="11.25">
      <c r="A17" s="0" t="s">
        <v>3099</v>
      </c>
      <c r="B17" s="0" t="s">
        <v>3100</v>
      </c>
    </row>
    <row customHeight="1" ht="11.25">
      <c r="A18" s="0" t="s">
        <v>3101</v>
      </c>
      <c r="B18" s="0" t="s">
        <v>3102</v>
      </c>
    </row>
    <row customHeight="1" ht="11.25">
      <c r="A19" s="0" t="s">
        <v>3103</v>
      </c>
      <c r="B19" s="0" t="s">
        <v>3104</v>
      </c>
    </row>
    <row customHeight="1" ht="11.25">
      <c r="A20" s="0" t="s">
        <v>3105</v>
      </c>
      <c r="B20" s="0" t="s">
        <v>3106</v>
      </c>
    </row>
    <row customHeight="1" ht="11.25">
      <c r="A21" s="0" t="s">
        <v>3107</v>
      </c>
      <c r="B21" s="0" t="s">
        <v>3108</v>
      </c>
    </row>
    <row customHeight="1" ht="11.25">
      <c r="A22" s="0" t="s">
        <v>3109</v>
      </c>
      <c r="B22" s="0" t="s">
        <v>3110</v>
      </c>
    </row>
    <row customHeight="1" ht="11.25">
      <c r="A23" s="0" t="s">
        <v>3111</v>
      </c>
      <c r="B23" s="0" t="s">
        <v>3112</v>
      </c>
    </row>
    <row customHeight="1" ht="11.25">
      <c r="A24" s="0" t="s">
        <v>3113</v>
      </c>
      <c r="B24" s="0" t="s">
        <v>3114</v>
      </c>
    </row>
    <row customHeight="1" ht="11.25">
      <c r="A25" s="0" t="s">
        <v>3115</v>
      </c>
      <c r="B25" s="0" t="s">
        <v>3116</v>
      </c>
    </row>
    <row customHeight="1" ht="11.25">
      <c r="A26" s="0" t="s">
        <v>3117</v>
      </c>
      <c r="B26" s="0" t="s">
        <v>3118</v>
      </c>
    </row>
    <row customHeight="1" ht="11.25">
      <c r="A27" s="0" t="s">
        <v>3119</v>
      </c>
      <c r="B27" s="0" t="s">
        <v>3120</v>
      </c>
    </row>
    <row customHeight="1" ht="11.25">
      <c r="A28" s="0" t="s">
        <v>3121</v>
      </c>
      <c r="B28" s="0" t="s">
        <v>3122</v>
      </c>
    </row>
    <row customHeight="1" ht="11.25">
      <c r="A29" s="0" t="s">
        <v>3123</v>
      </c>
      <c r="B29" s="0" t="s">
        <v>3124</v>
      </c>
    </row>
    <row customHeight="1" ht="11.25">
      <c r="A30" s="0" t="s">
        <v>3125</v>
      </c>
      <c r="B30" s="0" t="s">
        <v>3126</v>
      </c>
    </row>
    <row customHeight="1" ht="11.25">
      <c r="A31" s="0" t="s">
        <v>3127</v>
      </c>
      <c r="B31" s="0" t="s">
        <v>3128</v>
      </c>
    </row>
    <row customHeight="1" ht="11.25">
      <c r="A32" s="0" t="s">
        <v>3129</v>
      </c>
      <c r="B32" s="0" t="s">
        <v>3130</v>
      </c>
    </row>
    <row customHeight="1" ht="11.25">
      <c r="A33" s="0" t="s">
        <v>3131</v>
      </c>
      <c r="B33" s="0" t="s">
        <v>3132</v>
      </c>
    </row>
    <row customHeight="1" ht="11.25">
      <c r="A34" s="0" t="s">
        <v>3133</v>
      </c>
      <c r="B34" s="0" t="s">
        <v>3134</v>
      </c>
    </row>
    <row customHeight="1" ht="11.25">
      <c r="A35" s="0" t="s">
        <v>3135</v>
      </c>
      <c r="B35" s="0" t="s">
        <v>3136</v>
      </c>
    </row>
    <row customHeight="1" ht="11.25">
      <c r="A36" s="0" t="s">
        <v>3137</v>
      </c>
      <c r="B36" s="0" t="s">
        <v>3138</v>
      </c>
    </row>
    <row customHeight="1" ht="11.25">
      <c r="A37" s="0" t="s">
        <v>3139</v>
      </c>
      <c r="B37" s="0" t="s">
        <v>3140</v>
      </c>
    </row>
    <row customHeight="1" ht="11.25">
      <c r="A38" s="0" t="s">
        <v>3141</v>
      </c>
      <c r="B38" s="0" t="s">
        <v>3142</v>
      </c>
    </row>
    <row customHeight="1" ht="11.25">
      <c r="A39" s="0" t="s">
        <v>3143</v>
      </c>
      <c r="B39" s="0" t="s">
        <v>3144</v>
      </c>
    </row>
    <row customHeight="1" ht="11.25">
      <c r="A40" s="0" t="s">
        <v>3145</v>
      </c>
      <c r="B40" s="0" t="s">
        <v>3146</v>
      </c>
    </row>
    <row customHeight="1" ht="11.25">
      <c r="A41" s="0" t="s">
        <v>3147</v>
      </c>
      <c r="B41" s="0" t="s">
        <v>3148</v>
      </c>
    </row>
    <row customHeight="1" ht="11.25">
      <c r="A42" s="0" t="s">
        <v>3149</v>
      </c>
      <c r="B42" s="0" t="s">
        <v>3150</v>
      </c>
    </row>
    <row customHeight="1" ht="11.25">
      <c r="A43" s="0" t="s">
        <v>3151</v>
      </c>
      <c r="B43" s="0" t="s">
        <v>3152</v>
      </c>
    </row>
    <row customHeight="1" ht="11.25">
      <c r="A44" s="0" t="s">
        <v>3153</v>
      </c>
      <c r="B44" s="0" t="s">
        <v>3154</v>
      </c>
    </row>
    <row customHeight="1" ht="11.25">
      <c r="A45" s="0" t="s">
        <v>3155</v>
      </c>
      <c r="B45" s="0" t="s">
        <v>3156</v>
      </c>
    </row>
    <row customHeight="1" ht="11.25">
      <c r="A46" s="0" t="s">
        <v>3157</v>
      </c>
      <c r="B46" s="0" t="s">
        <v>3158</v>
      </c>
    </row>
    <row customHeight="1" ht="11.25">
      <c r="A47" s="0" t="s">
        <v>3159</v>
      </c>
      <c r="B47" s="0" t="s">
        <v>3160</v>
      </c>
    </row>
    <row customHeight="1" ht="11.25">
      <c r="A48" s="0" t="s">
        <v>3161</v>
      </c>
      <c r="B48" s="0" t="s">
        <v>3162</v>
      </c>
    </row>
    <row customHeight="1" ht="11.25">
      <c r="A49" s="0" t="s">
        <v>3163</v>
      </c>
      <c r="B49" s="0" t="s">
        <v>3164</v>
      </c>
    </row>
    <row customHeight="1" ht="11.25">
      <c r="A50" s="0" t="s">
        <v>3165</v>
      </c>
      <c r="B50" s="0" t="s">
        <v>3166</v>
      </c>
    </row>
    <row customHeight="1" ht="11.25">
      <c r="A51" s="0" t="s">
        <v>3167</v>
      </c>
      <c r="B51" s="0" t="s">
        <v>3168</v>
      </c>
    </row>
    <row customHeight="1" ht="11.25">
      <c r="A52" s="0" t="s">
        <v>3169</v>
      </c>
      <c r="B52" s="0" t="s">
        <v>3170</v>
      </c>
    </row>
    <row customHeight="1" ht="11.25">
      <c r="A53" s="0" t="s">
        <v>3171</v>
      </c>
      <c r="B53" s="0" t="s">
        <v>3172</v>
      </c>
    </row>
    <row customHeight="1" ht="11.25">
      <c r="A54" s="0" t="s">
        <v>3173</v>
      </c>
      <c r="B54" s="0" t="s">
        <v>3174</v>
      </c>
    </row>
    <row customHeight="1" ht="11.25">
      <c r="A55" s="0" t="s">
        <v>3175</v>
      </c>
      <c r="B55" s="0" t="s">
        <v>3176</v>
      </c>
    </row>
    <row customHeight="1" ht="11.25">
      <c r="A56" s="0" t="s">
        <v>3177</v>
      </c>
      <c r="B56" s="0" t="s">
        <v>3178</v>
      </c>
    </row>
    <row customHeight="1" ht="11.25">
      <c r="A57" s="0" t="s">
        <v>3179</v>
      </c>
      <c r="B57" s="0" t="s">
        <v>3180</v>
      </c>
    </row>
    <row customHeight="1" ht="11.25">
      <c r="A58" s="0" t="s">
        <v>3181</v>
      </c>
      <c r="B58" s="0" t="s">
        <v>3182</v>
      </c>
    </row>
    <row customHeight="1" ht="11.25">
      <c r="A59" s="0" t="s">
        <v>3183</v>
      </c>
      <c r="B59" s="0" t="s">
        <v>3184</v>
      </c>
    </row>
    <row customHeight="1" ht="11.25">
      <c r="A60" s="0" t="s">
        <v>3185</v>
      </c>
      <c r="B60" s="0" t="s">
        <v>3186</v>
      </c>
    </row>
    <row customHeight="1" ht="11.25">
      <c r="A61" s="0"/>
      <c r="B61" s="0" t="s">
        <v>3187</v>
      </c>
    </row>
    <row customHeight="1" ht="11.25">
      <c r="A62" s="0"/>
      <c r="B62" s="0" t="s">
        <v>3188</v>
      </c>
    </row>
    <row customHeight="1" ht="11.25">
      <c r="A63" s="0"/>
      <c r="B63" s="0" t="s">
        <v>3189</v>
      </c>
    </row>
    <row customHeight="1" ht="11.25">
      <c r="A64" s="0"/>
      <c r="B64" s="0" t="s">
        <v>3190</v>
      </c>
    </row>
    <row customHeight="1" ht="11.25">
      <c r="A65" s="0"/>
      <c r="B65" s="0" t="s">
        <v>3191</v>
      </c>
    </row>
    <row customHeight="1" ht="11.25">
      <c r="A66" s="0"/>
      <c r="B66" s="0" t="s">
        <v>3192</v>
      </c>
    </row>
    <row customHeight="1" ht="11.25">
      <c r="A67" s="0"/>
      <c r="B67" s="0" t="s">
        <v>3193</v>
      </c>
    </row>
    <row customHeight="1" ht="11.25">
      <c r="A68" s="0"/>
      <c r="B68" s="0" t="s">
        <v>3194</v>
      </c>
    </row>
    <row customHeight="1" ht="11.25">
      <c r="A69" s="0"/>
      <c r="B69" s="0" t="s">
        <v>3195</v>
      </c>
    </row>
    <row customHeight="1" ht="11.25">
      <c r="A70" s="0"/>
      <c r="B70" s="0" t="s">
        <v>3196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9FFBC-5494-652E-ECEC-027629C4171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3197</v>
      </c>
    </row>
    <row customHeight="1" ht="90">
      <c r="B2" s="73" t="s">
        <v>3198</v>
      </c>
    </row>
    <row customHeight="1" ht="67.5">
      <c r="B3" s="73" t="s">
        <v>3199</v>
      </c>
    </row>
    <row customHeight="1" ht="33.75">
      <c r="B4" s="73" t="s">
        <v>3200</v>
      </c>
    </row>
    <row customHeight="1" ht="11.25">
      <c r="B5" s="73" t="s">
        <v>3201</v>
      </c>
    </row>
    <row customHeight="1" ht="22.5">
      <c r="B6" s="73" t="s">
        <v>3202</v>
      </c>
    </row>
    <row customHeight="1" ht="22.5">
      <c r="B7" s="73" t="s">
        <v>3203</v>
      </c>
    </row>
    <row customHeight="1" ht="22.5">
      <c r="B8" s="73" t="s">
        <v>3204</v>
      </c>
    </row>
    <row customHeight="1" ht="22.5">
      <c r="B9" s="73" t="s">
        <v>3205</v>
      </c>
    </row>
    <row customHeight="1" ht="56.25">
      <c r="B10" s="73" t="s">
        <v>3206</v>
      </c>
    </row>
    <row customHeight="1" ht="12.75">
      <c r="B11" s="139" t="s">
        <v>3207</v>
      </c>
    </row>
    <row customHeight="1" ht="11.25">
      <c r="B12" s="72" t="s">
        <v>3208</v>
      </c>
    </row>
    <row customHeight="1" ht="22.5">
      <c r="B13" s="73" t="s">
        <v>3209</v>
      </c>
    </row>
    <row customHeight="1" ht="67.5">
      <c r="B14" s="73" t="s">
        <v>3210</v>
      </c>
    </row>
    <row customHeight="1" ht="22.5">
      <c r="B15" s="73" t="s">
        <v>3211</v>
      </c>
    </row>
    <row customHeight="1" ht="11.25">
      <c r="B16" s="72" t="s">
        <v>3212</v>
      </c>
      <c r="D16" s="80"/>
    </row>
    <row customHeight="1" ht="33.75">
      <c r="B17" s="73" t="s">
        <v>3213</v>
      </c>
    </row>
    <row customHeight="1" ht="33.75">
      <c r="B18" s="73" t="s">
        <v>3214</v>
      </c>
    </row>
    <row customHeight="1" ht="11.25">
      <c r="B19" s="73" t="s">
        <v>3215</v>
      </c>
    </row>
    <row customHeight="1" ht="33.75">
      <c r="B20" s="73" t="s">
        <v>3216</v>
      </c>
    </row>
    <row customHeight="1" ht="11.25">
      <c r="B21" s="72" t="s">
        <v>3217</v>
      </c>
    </row>
    <row customHeight="1" ht="11.25">
      <c r="B22" s="73" t="s">
        <v>3218</v>
      </c>
    </row>
    <row r="24" customHeight="1" ht="22.5">
      <c r="B24" s="141" t="s">
        <v>3219</v>
      </c>
    </row>
    <row r="26" customHeight="1" ht="11.25">
      <c r="B26" s="72" t="s">
        <v>3220</v>
      </c>
    </row>
    <row customHeight="1" ht="22.5">
      <c r="B27" s="140" t="s">
        <v>456</v>
      </c>
    </row>
    <row customHeight="1" ht="56.25">
      <c r="B28" s="140" t="s">
        <v>3221</v>
      </c>
    </row>
    <row customHeight="1" ht="11.25">
      <c r="B29" s="189" t="s">
        <v>3222</v>
      </c>
    </row>
    <row customHeight="1" ht="22.5">
      <c r="B30" s="140" t="s">
        <v>3223</v>
      </c>
    </row>
    <row r="32" customHeight="1" ht="11.25">
      <c r="A32" s="0"/>
      <c r="B32" s="168" t="s">
        <v>3224</v>
      </c>
    </row>
    <row customHeight="1" ht="14.25">
      <c r="A33" s="169">
        <v>1</v>
      </c>
      <c r="B33" s="170" t="s">
        <v>3225</v>
      </c>
    </row>
    <row customHeight="1" ht="14.25">
      <c r="A34" s="169">
        <v>2</v>
      </c>
      <c r="B34" s="170" t="s">
        <v>3226</v>
      </c>
    </row>
    <row customHeight="1" ht="11.25">
      <c r="B35" s="168" t="s">
        <v>3227</v>
      </c>
    </row>
    <row customHeight="1" ht="11.25">
      <c r="B36" s="170" t="s">
        <v>3228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